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2760" yWindow="-30" windowWidth="19320" windowHeight="11985" activeTab="2"/>
  </bookViews>
  <sheets>
    <sheet name="Résultat du jour" sheetId="3" r:id="rId1"/>
    <sheet name="Résultats" sheetId="1" r:id="rId2"/>
    <sheet name="Pour le site Résultat" sheetId="4" r:id="rId3"/>
    <sheet name="Pour le site Classement" sheetId="5" r:id="rId4"/>
  </sheets>
  <definedNames>
    <definedName name="ancre_archives_série">'Résultat du jour'!$L$8</definedName>
    <definedName name="ancre_date_jour">'Résultat du jour'!$A$4</definedName>
    <definedName name="ancre_meilleur_ligne">'Résultat du jour'!$J$8</definedName>
    <definedName name="ancre_résultat_date">Résultats!$A$4</definedName>
    <definedName name="archives_résultats">'Résultat du jour'!$J$8:$J$38</definedName>
    <definedName name="clé_class_indiv">Résultats!$G$6:$G$81</definedName>
    <definedName name="clé_trie">Résultats!$B$6:$B$81</definedName>
    <definedName name="clé_trie_résultats">'Résultat du jour'!$B$8:$B$38</definedName>
    <definedName name="clétrirésultat_jourclas">'Résultat du jour'!$A$8:$A$38</definedName>
    <definedName name="contrôle_série">'Résultat du jour'!$I$6</definedName>
    <definedName name="efface_résultats">'Résultat du jour'!$F$8:$H$38</definedName>
    <definedName name="_xlnm.Print_Titles" localSheetId="1">Résultats!$1:$3</definedName>
    <definedName name="meilleure_ligne">'Résultat du jour'!$K$8:$K$38</definedName>
    <definedName name="Meilleure_série">'Résultat du jour'!$M$8:$M$38</definedName>
    <definedName name="Points_résultat_jour">'Résultat du jour'!$C$8:$C$38</definedName>
    <definedName name="_xlnm.Print_Area" localSheetId="1">Résultats!$A$1:$G$81</definedName>
    <definedName name="zone_trie">Résultats!$A$6:$B$81</definedName>
    <definedName name="zone_trie_a_bd">Résultats!$A$6:$BG$81</definedName>
    <definedName name="zone_trie_prénom">Résultats!$A$6:$A$81</definedName>
    <definedName name="zone_trie_résultat_jour_clas">'Résultat du jour'!$A$8:$M$38</definedName>
    <definedName name="zone_trie_résultats">'Résultat du jour'!$B$8:$M$38</definedName>
  </definedNames>
  <calcPr calcId="125725"/>
</workbook>
</file>

<file path=xl/calcChain.xml><?xml version="1.0" encoding="utf-8"?>
<calcChain xmlns="http://schemas.openxmlformats.org/spreadsheetml/2006/main">
  <c r="H29" i="4"/>
  <c r="G29"/>
  <c r="F29"/>
  <c r="B29"/>
  <c r="F37" i="1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I10" i="3" l="1"/>
  <c r="I11"/>
  <c r="I12"/>
  <c r="I13"/>
  <c r="I14"/>
  <c r="I15"/>
  <c r="I16"/>
  <c r="I17"/>
  <c r="I19"/>
  <c r="I20"/>
  <c r="I21"/>
  <c r="I22"/>
  <c r="I23"/>
  <c r="I24"/>
  <c r="I25"/>
  <c r="I26"/>
  <c r="I27"/>
  <c r="I28"/>
  <c r="I30"/>
  <c r="I31"/>
  <c r="I8"/>
  <c r="I18"/>
  <c r="I29"/>
  <c r="I32"/>
  <c r="I33"/>
  <c r="I34"/>
  <c r="I35"/>
  <c r="I36"/>
  <c r="I37"/>
  <c r="I38"/>
  <c r="I9"/>
  <c r="D10"/>
  <c r="D11"/>
  <c r="D12"/>
  <c r="D13"/>
  <c r="D14"/>
  <c r="D15"/>
  <c r="D16"/>
  <c r="D17"/>
  <c r="D19"/>
  <c r="D20"/>
  <c r="D21"/>
  <c r="D22"/>
  <c r="F11" i="1" s="1"/>
  <c r="D23" i="3"/>
  <c r="F8" i="1" s="1"/>
  <c r="D24" i="3"/>
  <c r="D25"/>
  <c r="F14" i="1" s="1"/>
  <c r="D26" i="3"/>
  <c r="D27"/>
  <c r="D28"/>
  <c r="D30"/>
  <c r="F26" i="1" s="1"/>
  <c r="D31" i="3"/>
  <c r="F7" i="1" s="1"/>
  <c r="D8" i="3"/>
  <c r="D18"/>
  <c r="D29"/>
  <c r="D32"/>
  <c r="M32" s="1"/>
  <c r="F30" i="1" s="1"/>
  <c r="G30" i="5" s="1"/>
  <c r="D33" i="3"/>
  <c r="M33" s="1"/>
  <c r="F31" i="1" s="1"/>
  <c r="D34" i="3"/>
  <c r="M34" s="1"/>
  <c r="F32" i="1" s="1"/>
  <c r="D35" i="3"/>
  <c r="M35" s="1"/>
  <c r="F33" i="1" s="1"/>
  <c r="D36" i="3"/>
  <c r="M36" s="1"/>
  <c r="F34" i="1" s="1"/>
  <c r="D37" i="3"/>
  <c r="M37" s="1"/>
  <c r="F35" i="1" s="1"/>
  <c r="D38" i="3"/>
  <c r="M38" s="1"/>
  <c r="F36" i="1" s="1"/>
  <c r="D9" i="3"/>
  <c r="C7" i="1"/>
  <c r="C10"/>
  <c r="C11"/>
  <c r="C8"/>
  <c r="C9"/>
  <c r="C14"/>
  <c r="C16"/>
  <c r="C17"/>
  <c r="C12"/>
  <c r="C19"/>
  <c r="C13"/>
  <c r="C23"/>
  <c r="C21"/>
  <c r="C20"/>
  <c r="C27"/>
  <c r="C24"/>
  <c r="C25"/>
  <c r="C18"/>
  <c r="C28"/>
  <c r="C26"/>
  <c r="C22"/>
  <c r="C15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6"/>
  <c r="D6"/>
  <c r="D7"/>
  <c r="D10"/>
  <c r="D11"/>
  <c r="D8"/>
  <c r="D9"/>
  <c r="D14"/>
  <c r="D16"/>
  <c r="D17"/>
  <c r="D12"/>
  <c r="D19"/>
  <c r="D13"/>
  <c r="D23"/>
  <c r="D21"/>
  <c r="D20"/>
  <c r="D27"/>
  <c r="D24"/>
  <c r="D25"/>
  <c r="D18"/>
  <c r="D28"/>
  <c r="D26"/>
  <c r="D15"/>
  <c r="D29"/>
  <c r="D30"/>
  <c r="D30" i="5" s="1"/>
  <c r="D31" i="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22"/>
  <c r="E33" i="3"/>
  <c r="K33" s="1"/>
  <c r="E31" i="1" s="1"/>
  <c r="E34" i="3"/>
  <c r="K34" s="1"/>
  <c r="E32" i="1" s="1"/>
  <c r="E35" i="3"/>
  <c r="K35" s="1"/>
  <c r="E33" i="1" s="1"/>
  <c r="E36" i="3"/>
  <c r="K36" s="1"/>
  <c r="E34" i="1" s="1"/>
  <c r="E37" i="3"/>
  <c r="K37" s="1"/>
  <c r="E35" i="1" s="1"/>
  <c r="E38" i="3"/>
  <c r="K38" s="1"/>
  <c r="E36" i="1" s="1"/>
  <c r="A35" i="3"/>
  <c r="C35" s="1"/>
  <c r="E10"/>
  <c r="E11"/>
  <c r="K11" s="1"/>
  <c r="E12"/>
  <c r="E13"/>
  <c r="E14"/>
  <c r="E15"/>
  <c r="E16"/>
  <c r="E17"/>
  <c r="E20"/>
  <c r="E21"/>
  <c r="E22"/>
  <c r="E23"/>
  <c r="E24"/>
  <c r="E25"/>
  <c r="E26"/>
  <c r="E27"/>
  <c r="E28"/>
  <c r="E30"/>
  <c r="E31"/>
  <c r="E8"/>
  <c r="E18"/>
  <c r="E29"/>
  <c r="E32"/>
  <c r="A32" s="1"/>
  <c r="E9"/>
  <c r="K9" s="1"/>
  <c r="B30" i="5"/>
  <c r="C5"/>
  <c r="B5"/>
  <c r="F28" i="1" l="1"/>
  <c r="F17"/>
  <c r="F24"/>
  <c r="F15"/>
  <c r="F27"/>
  <c r="F10"/>
  <c r="F9"/>
  <c r="F13"/>
  <c r="F21"/>
  <c r="F20"/>
  <c r="F22"/>
  <c r="F19"/>
  <c r="F18"/>
  <c r="F6"/>
  <c r="F12"/>
  <c r="F23"/>
  <c r="F16"/>
  <c r="A9" i="3"/>
  <c r="E29" i="4"/>
  <c r="F25" i="1"/>
  <c r="D29" i="4"/>
  <c r="A17" i="3"/>
  <c r="A28"/>
  <c r="A14"/>
  <c r="A13"/>
  <c r="A11"/>
  <c r="A30"/>
  <c r="A16"/>
  <c r="A22"/>
  <c r="A23"/>
  <c r="A8"/>
  <c r="A18"/>
  <c r="A10"/>
  <c r="A15"/>
  <c r="A20"/>
  <c r="A19"/>
  <c r="A21"/>
  <c r="A24"/>
  <c r="A12"/>
  <c r="A27"/>
  <c r="A38"/>
  <c r="C38" s="1"/>
  <c r="A34"/>
  <c r="C34" s="1"/>
  <c r="A25"/>
  <c r="A36"/>
  <c r="C36" s="1"/>
  <c r="A26"/>
  <c r="A37"/>
  <c r="C37" s="1"/>
  <c r="A33"/>
  <c r="C33" s="1"/>
  <c r="K32"/>
  <c r="E30" i="1" s="1"/>
  <c r="F30" i="5" s="1"/>
  <c r="K31" i="3"/>
  <c r="K26"/>
  <c r="K22"/>
  <c r="E11" i="1" s="1"/>
  <c r="K17" i="3"/>
  <c r="E21" i="1" s="1"/>
  <c r="K13" i="3"/>
  <c r="K29"/>
  <c r="K30"/>
  <c r="K25"/>
  <c r="K21"/>
  <c r="K16"/>
  <c r="K12"/>
  <c r="K18"/>
  <c r="K28"/>
  <c r="K24"/>
  <c r="E9" i="1" s="1"/>
  <c r="K20" i="3"/>
  <c r="E13" i="1" s="1"/>
  <c r="K15" i="3"/>
  <c r="K10"/>
  <c r="K8"/>
  <c r="K27"/>
  <c r="K23"/>
  <c r="E8" i="1" s="1"/>
  <c r="K19" i="3"/>
  <c r="E16" i="1" s="1"/>
  <c r="K14" i="3"/>
  <c r="A29"/>
  <c r="A31"/>
  <c r="H23" i="4"/>
  <c r="G9"/>
  <c r="E25"/>
  <c r="E14"/>
  <c r="E10"/>
  <c r="G28"/>
  <c r="H12"/>
  <c r="H14"/>
  <c r="H16"/>
  <c r="H17"/>
  <c r="H10"/>
  <c r="H7"/>
  <c r="H11"/>
  <c r="H13"/>
  <c r="H8"/>
  <c r="H6"/>
  <c r="H18"/>
  <c r="H15"/>
  <c r="H19"/>
  <c r="H20"/>
  <c r="H21"/>
  <c r="H22"/>
  <c r="H24"/>
  <c r="H25"/>
  <c r="H26"/>
  <c r="H27"/>
  <c r="H28"/>
  <c r="G12"/>
  <c r="G14"/>
  <c r="G16"/>
  <c r="G17"/>
  <c r="G10"/>
  <c r="G7"/>
  <c r="G11"/>
  <c r="G13"/>
  <c r="G8"/>
  <c r="G6"/>
  <c r="G18"/>
  <c r="G15"/>
  <c r="G19"/>
  <c r="G20"/>
  <c r="G21"/>
  <c r="G22"/>
  <c r="G23"/>
  <c r="G24"/>
  <c r="G25"/>
  <c r="G26"/>
  <c r="G27"/>
  <c r="F12"/>
  <c r="F14"/>
  <c r="F16"/>
  <c r="F17"/>
  <c r="F7"/>
  <c r="F11"/>
  <c r="F13"/>
  <c r="F9"/>
  <c r="F8"/>
  <c r="F6"/>
  <c r="F18"/>
  <c r="F15"/>
  <c r="F19"/>
  <c r="F20"/>
  <c r="F21"/>
  <c r="F22"/>
  <c r="F24"/>
  <c r="F25"/>
  <c r="F26"/>
  <c r="F27"/>
  <c r="F28"/>
  <c r="D28"/>
  <c r="B12"/>
  <c r="B14"/>
  <c r="B16"/>
  <c r="B17"/>
  <c r="B10"/>
  <c r="B7"/>
  <c r="B11"/>
  <c r="B13"/>
  <c r="B9"/>
  <c r="B8"/>
  <c r="B6"/>
  <c r="B18"/>
  <c r="B15"/>
  <c r="B19"/>
  <c r="B20"/>
  <c r="B21"/>
  <c r="B22"/>
  <c r="B23"/>
  <c r="B24"/>
  <c r="B25"/>
  <c r="B26"/>
  <c r="B27"/>
  <c r="B28"/>
  <c r="G5"/>
  <c r="H5"/>
  <c r="B5"/>
  <c r="C5"/>
  <c r="D5"/>
  <c r="E5"/>
  <c r="F5"/>
  <c r="E30" i="5"/>
  <c r="H6" i="3"/>
  <c r="A4"/>
  <c r="B7" i="1"/>
  <c r="B6"/>
  <c r="B13"/>
  <c r="B9"/>
  <c r="B19"/>
  <c r="B18"/>
  <c r="B11"/>
  <c r="B8"/>
  <c r="B14"/>
  <c r="B25"/>
  <c r="B28"/>
  <c r="B20"/>
  <c r="B16"/>
  <c r="B10"/>
  <c r="B21"/>
  <c r="B17"/>
  <c r="B27"/>
  <c r="B23"/>
  <c r="B24"/>
  <c r="B26"/>
  <c r="B22"/>
  <c r="B15"/>
  <c r="B29"/>
  <c r="B30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B68"/>
  <c r="G68" s="1"/>
  <c r="B69"/>
  <c r="G69" s="1"/>
  <c r="B70"/>
  <c r="G70" s="1"/>
  <c r="B71"/>
  <c r="G71" s="1"/>
  <c r="B72"/>
  <c r="G72" s="1"/>
  <c r="B73"/>
  <c r="G73" s="1"/>
  <c r="B74"/>
  <c r="G74" s="1"/>
  <c r="B75"/>
  <c r="G75" s="1"/>
  <c r="B76"/>
  <c r="G76" s="1"/>
  <c r="B77"/>
  <c r="G77" s="1"/>
  <c r="B78"/>
  <c r="G78" s="1"/>
  <c r="B79"/>
  <c r="G79" s="1"/>
  <c r="B80"/>
  <c r="G80" s="1"/>
  <c r="B81"/>
  <c r="G81" s="1"/>
  <c r="B12"/>
  <c r="E7" i="4"/>
  <c r="E15"/>
  <c r="E6"/>
  <c r="E17"/>
  <c r="E13"/>
  <c r="E16"/>
  <c r="E24" i="1" l="1"/>
  <c r="E17"/>
  <c r="E28"/>
  <c r="E22"/>
  <c r="E19"/>
  <c r="E25"/>
  <c r="E10"/>
  <c r="E15"/>
  <c r="E27"/>
  <c r="E18"/>
  <c r="E6"/>
  <c r="E14"/>
  <c r="E29"/>
  <c r="E7"/>
  <c r="E20"/>
  <c r="E12"/>
  <c r="E23"/>
  <c r="E26"/>
  <c r="F29"/>
  <c r="A29" i="4"/>
  <c r="G11" i="1"/>
  <c r="E12" i="4"/>
  <c r="G24" i="1"/>
  <c r="G18"/>
  <c r="D18" i="4"/>
  <c r="G7" i="1"/>
  <c r="G8"/>
  <c r="G6"/>
  <c r="G16"/>
  <c r="G19"/>
  <c r="G23"/>
  <c r="G13"/>
  <c r="G20"/>
  <c r="G29"/>
  <c r="A29" i="5" s="1"/>
  <c r="G22" i="1"/>
  <c r="G12"/>
  <c r="G30"/>
  <c r="A30" i="5" s="1"/>
  <c r="C30"/>
  <c r="G15" i="1"/>
  <c r="E28" i="4"/>
  <c r="C29" i="3"/>
  <c r="G26" i="1"/>
  <c r="E11" i="4"/>
  <c r="D27"/>
  <c r="D26"/>
  <c r="D23"/>
  <c r="F6" i="3"/>
  <c r="F23" i="4"/>
  <c r="G6" i="3"/>
  <c r="D17" i="4"/>
  <c r="E23"/>
  <c r="D14"/>
  <c r="E26"/>
  <c r="G21" i="1"/>
  <c r="G27"/>
  <c r="D8" i="4"/>
  <c r="F10"/>
  <c r="G14" i="1"/>
  <c r="G17"/>
  <c r="G28"/>
  <c r="A22" i="5" s="1"/>
  <c r="E24" i="4"/>
  <c r="D24"/>
  <c r="E19"/>
  <c r="D22"/>
  <c r="D11"/>
  <c r="E27"/>
  <c r="C32" i="3"/>
  <c r="D16" i="4"/>
  <c r="H9"/>
  <c r="D21"/>
  <c r="E8"/>
  <c r="D25"/>
  <c r="G9" i="1"/>
  <c r="G25"/>
  <c r="G10"/>
  <c r="E21" i="4"/>
  <c r="D13"/>
  <c r="D12"/>
  <c r="D19"/>
  <c r="D9"/>
  <c r="D15"/>
  <c r="D20"/>
  <c r="E20"/>
  <c r="D6"/>
  <c r="D7"/>
  <c r="A28" i="5" l="1"/>
  <c r="A8"/>
  <c r="A18"/>
  <c r="A13"/>
  <c r="A27"/>
  <c r="A23"/>
  <c r="A19"/>
  <c r="A15"/>
  <c r="A26"/>
  <c r="A11"/>
  <c r="A21"/>
  <c r="A14"/>
  <c r="A17"/>
  <c r="A16"/>
  <c r="A6"/>
  <c r="A7"/>
  <c r="A24"/>
  <c r="A25"/>
  <c r="A12"/>
  <c r="A20"/>
  <c r="A10"/>
  <c r="A9"/>
  <c r="C8" i="3"/>
  <c r="A27" i="4"/>
  <c r="E22"/>
  <c r="C30" i="3"/>
  <c r="D10" i="4"/>
  <c r="A26"/>
  <c r="C14" i="3"/>
  <c r="C18"/>
  <c r="A28" i="4"/>
  <c r="A16"/>
  <c r="E18"/>
  <c r="E9"/>
  <c r="C13" i="3"/>
  <c r="A13" i="4"/>
  <c r="A7" l="1"/>
  <c r="C16" i="3"/>
  <c r="C15"/>
  <c r="A22" i="4"/>
  <c r="C26" i="3"/>
  <c r="A10" i="4"/>
  <c r="A15"/>
  <c r="C22" i="3"/>
  <c r="A17" i="4"/>
  <c r="C12" i="3"/>
  <c r="A8" i="4"/>
  <c r="C20" i="3"/>
  <c r="A11" i="4"/>
  <c r="A19"/>
  <c r="C23" i="3"/>
  <c r="C19"/>
  <c r="C27" i="4" s="1"/>
  <c r="A24"/>
  <c r="C28" i="3"/>
  <c r="A6" i="4"/>
  <c r="C11" i="3"/>
  <c r="A21" i="4"/>
  <c r="C25" i="3"/>
  <c r="C17"/>
  <c r="A9" i="4"/>
  <c r="A23"/>
  <c r="C27" i="3"/>
  <c r="A18" i="4"/>
  <c r="C21" i="3"/>
  <c r="C10"/>
  <c r="A14" i="4"/>
  <c r="C9" i="3"/>
  <c r="A12" i="4"/>
  <c r="A25"/>
  <c r="C31" i="3"/>
  <c r="A20" i="4"/>
  <c r="C24" i="3"/>
  <c r="C18" i="4" l="1"/>
  <c r="C26"/>
  <c r="C29"/>
  <c r="C24"/>
  <c r="C28"/>
  <c r="C22"/>
  <c r="C8"/>
  <c r="C13"/>
  <c r="C14"/>
  <c r="C6"/>
  <c r="C7"/>
  <c r="C16"/>
  <c r="I6" i="3"/>
  <c r="C25" i="4"/>
  <c r="C10"/>
  <c r="C12"/>
  <c r="C11"/>
  <c r="C23"/>
  <c r="C17"/>
  <c r="C21"/>
  <c r="C15"/>
  <c r="C20"/>
  <c r="C19"/>
  <c r="C9"/>
</calcChain>
</file>

<file path=xl/sharedStrings.xml><?xml version="1.0" encoding="utf-8"?>
<sst xmlns="http://schemas.openxmlformats.org/spreadsheetml/2006/main" count="194" uniqueCount="112">
  <si>
    <t>Prénom</t>
  </si>
  <si>
    <t>POINTS MARQUES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</si>
  <si>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</si>
  <si>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</si>
  <si>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</si>
  <si>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</si>
  <si>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</si>
  <si>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</si>
  <si>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</si>
  <si>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</si>
  <si>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</si>
  <si>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</si>
  <si>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</si>
  <si>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</si>
  <si>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</si>
  <si>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</si>
  <si>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</si>
  <si>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</si>
  <si>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</si>
  <si>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</si>
  <si>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</si>
  <si>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</si>
  <si>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</si>
  <si>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</si>
  <si>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</si>
  <si>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</si>
  <si>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</si>
  <si>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</si>
  <si>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</si>
  <si>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</si>
  <si>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</si>
  <si>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</si>
  <si>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</si>
  <si>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</si>
  <si>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</si>
  <si>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</si>
  <si>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</si>
  <si>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</si>
  <si>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</si>
  <si>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</si>
  <si>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</si>
  <si>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</si>
  <si>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</si>
  <si>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</si>
  <si>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</si>
  <si>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</si>
  <si>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</si>
  <si>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</si>
  <si>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</si>
  <si>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</si>
  <si>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</si>
  <si>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</si>
  <si>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</si>
  <si>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</si>
  <si>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Total Points</t>
  </si>
  <si>
    <t>Classement Individuel</t>
  </si>
  <si>
    <t>Classement</t>
  </si>
  <si>
    <t>Tony</t>
  </si>
  <si>
    <t>Philippe</t>
  </si>
  <si>
    <t>Franck</t>
  </si>
  <si>
    <t>Jean-Yves</t>
  </si>
  <si>
    <t>Michel M</t>
  </si>
  <si>
    <t>Jean-Pierre</t>
  </si>
  <si>
    <t>Julien</t>
  </si>
  <si>
    <t>Michel N</t>
  </si>
  <si>
    <t>Dominique</t>
  </si>
  <si>
    <t>François</t>
  </si>
  <si>
    <t>Catherine</t>
  </si>
  <si>
    <t>Hugo</t>
  </si>
  <si>
    <t>Frederic</t>
  </si>
  <si>
    <t>Manu</t>
  </si>
  <si>
    <t>Jean-Marie</t>
  </si>
  <si>
    <t>Sébastien</t>
  </si>
  <si>
    <t>Résultat</t>
  </si>
  <si>
    <t>Points</t>
  </si>
  <si>
    <t>Série</t>
  </si>
  <si>
    <t>Moyenne</t>
  </si>
  <si>
    <t>L1</t>
  </si>
  <si>
    <t>L2</t>
  </si>
  <si>
    <t>L3</t>
  </si>
  <si>
    <t>ordre</t>
  </si>
  <si>
    <t>point</t>
  </si>
  <si>
    <t>contrôle</t>
  </si>
  <si>
    <t>archives
série</t>
  </si>
  <si>
    <t>archives
ligne</t>
  </si>
  <si>
    <t>Meilleure
ligne</t>
  </si>
  <si>
    <t>Meilleure
série</t>
  </si>
  <si>
    <t>Rang</t>
  </si>
  <si>
    <t/>
  </si>
  <si>
    <t>Bertrand</t>
  </si>
  <si>
    <t>Bernard</t>
  </si>
  <si>
    <t>Francette</t>
  </si>
  <si>
    <t>Sandrine</t>
  </si>
  <si>
    <t>Thierry</t>
  </si>
  <si>
    <t>Nb de journée</t>
  </si>
  <si>
    <t>NB Jours</t>
  </si>
  <si>
    <t>Moy Points</t>
  </si>
  <si>
    <t>ML</t>
  </si>
  <si>
    <t>MS</t>
  </si>
  <si>
    <t>ML*</t>
  </si>
  <si>
    <t>MS*</t>
  </si>
  <si>
    <t>* ML : Meilleur Ligne</t>
  </si>
  <si>
    <t>* MS : Meilleur Série</t>
  </si>
  <si>
    <t>Aldo</t>
  </si>
  <si>
    <t>Jacky</t>
  </si>
  <si>
    <t>Sébastien D</t>
  </si>
  <si>
    <t>Brigitte</t>
  </si>
  <si>
    <t>Gerard</t>
  </si>
  <si>
    <t>Paul</t>
  </si>
  <si>
    <t>du 14/09/2014</t>
  </si>
  <si>
    <t>Résultat 24/09/2015</t>
  </si>
  <si>
    <t>Daniel</t>
  </si>
</sst>
</file>

<file path=xl/styles.xml><?xml version="1.0" encoding="utf-8"?>
<styleSheet xmlns="http://schemas.openxmlformats.org/spreadsheetml/2006/main">
  <numFmts count="1">
    <numFmt numFmtId="164" formatCode="d/m;@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1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2" xfId="0" applyNumberFormat="1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textRotation="90"/>
      <protection hidden="1"/>
    </xf>
    <xf numFmtId="14" fontId="6" fillId="0" borderId="5" xfId="0" applyNumberFormat="1" applyFont="1" applyBorder="1" applyAlignment="1" applyProtection="1">
      <alignment horizontal="center" vertical="center" textRotation="90"/>
      <protection hidden="1"/>
    </xf>
    <xf numFmtId="14" fontId="6" fillId="0" borderId="6" xfId="0" applyNumberFormat="1" applyFont="1" applyBorder="1" applyAlignment="1" applyProtection="1">
      <alignment horizontal="center" vertical="center" textRotation="90"/>
      <protection hidden="1"/>
    </xf>
    <xf numFmtId="14" fontId="6" fillId="0" borderId="0" xfId="0" applyNumberFormat="1" applyFont="1" applyAlignment="1" applyProtection="1">
      <alignment horizontal="center" vertical="center" textRotation="90"/>
      <protection hidden="1"/>
    </xf>
    <xf numFmtId="14" fontId="6" fillId="0" borderId="2" xfId="0" applyNumberFormat="1" applyFont="1" applyBorder="1" applyAlignment="1" applyProtection="1">
      <alignment horizontal="center" vertical="center" textRotation="90"/>
      <protection hidden="1"/>
    </xf>
    <xf numFmtId="0" fontId="7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9" fillId="2" borderId="9" xfId="0" applyFont="1" applyFill="1" applyBorder="1" applyProtection="1">
      <protection hidden="1"/>
    </xf>
    <xf numFmtId="0" fontId="7" fillId="2" borderId="9" xfId="0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3" fillId="2" borderId="9" xfId="0" applyFont="1" applyFill="1" applyBorder="1" applyProtection="1">
      <protection hidden="1"/>
    </xf>
    <xf numFmtId="0" fontId="13" fillId="2" borderId="10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2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Border="1" applyProtection="1">
      <protection hidden="1"/>
    </xf>
    <xf numFmtId="0" fontId="7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2" fontId="0" fillId="4" borderId="2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vertical="center" indent="7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4" borderId="21" xfId="0" applyFont="1" applyFill="1" applyBorder="1" applyAlignment="1" applyProtection="1">
      <alignment horizontal="center" vertical="center" textRotation="90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16" fillId="5" borderId="23" xfId="0" applyFont="1" applyFill="1" applyBorder="1" applyAlignment="1" applyProtection="1">
      <alignment horizontal="center" vertical="center" textRotation="90" wrapText="1"/>
      <protection hidden="1"/>
    </xf>
    <xf numFmtId="0" fontId="17" fillId="5" borderId="8" xfId="0" applyFont="1" applyFill="1" applyBorder="1" applyProtection="1">
      <protection hidden="1"/>
    </xf>
    <xf numFmtId="0" fontId="17" fillId="5" borderId="13" xfId="0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8" fillId="6" borderId="0" xfId="0" applyFont="1" applyFill="1" applyBorder="1" applyAlignment="1" applyProtection="1">
      <alignment horizontal="left" vertical="center" indent="7"/>
      <protection hidden="1"/>
    </xf>
    <xf numFmtId="14" fontId="19" fillId="6" borderId="0" xfId="0" applyNumberFormat="1" applyFont="1" applyFill="1" applyProtection="1"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/>
    <xf numFmtId="2" fontId="0" fillId="3" borderId="2" xfId="0" applyNumberForma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>
      <alignment horizontal="center"/>
    </xf>
    <xf numFmtId="0" fontId="15" fillId="0" borderId="2" xfId="0" applyFont="1" applyBorder="1" applyAlignment="1" applyProtection="1">
      <alignment horizontal="left" vertical="center" indent="7"/>
      <protection hidden="1"/>
    </xf>
    <xf numFmtId="0" fontId="18" fillId="6" borderId="0" xfId="0" applyFont="1" applyFill="1" applyBorder="1" applyAlignment="1" applyProtection="1">
      <alignment horizontal="left" vertical="center" indent="7"/>
      <protection hidden="1"/>
    </xf>
    <xf numFmtId="0" fontId="20" fillId="0" borderId="13" xfId="0" applyFont="1" applyBorder="1" applyAlignment="1" applyProtection="1">
      <alignment horizontal="left" indent="5"/>
      <protection hidden="1"/>
    </xf>
    <xf numFmtId="0" fontId="20" fillId="0" borderId="24" xfId="0" applyFont="1" applyBorder="1" applyAlignment="1" applyProtection="1">
      <alignment horizontal="left" indent="5"/>
      <protection hidden="1"/>
    </xf>
    <xf numFmtId="0" fontId="20" fillId="0" borderId="12" xfId="0" applyFont="1" applyBorder="1" applyAlignment="1" applyProtection="1">
      <alignment horizontal="left" indent="5"/>
      <protection hidden="1"/>
    </xf>
    <xf numFmtId="0" fontId="2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161925</xdr:colOff>
      <xdr:row>2</xdr:row>
      <xdr:rowOff>219075</xdr:rowOff>
    </xdr:to>
    <xdr:pic>
      <xdr:nvPicPr>
        <xdr:cNvPr id="4139" name="Image 1" descr="logo-bowli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676275</xdr:colOff>
      <xdr:row>2</xdr:row>
      <xdr:rowOff>171450</xdr:rowOff>
    </xdr:to>
    <xdr:pic>
      <xdr:nvPicPr>
        <xdr:cNvPr id="4140" name="Image 2" descr="bowlingstrike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66675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1</xdr:col>
      <xdr:colOff>676275</xdr:colOff>
      <xdr:row>2</xdr:row>
      <xdr:rowOff>190500</xdr:rowOff>
    </xdr:to>
    <xdr:pic>
      <xdr:nvPicPr>
        <xdr:cNvPr id="2" name="Image 2" descr="bowlingstrike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8100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0</xdr:row>
      <xdr:rowOff>0</xdr:rowOff>
    </xdr:from>
    <xdr:to>
      <xdr:col>6</xdr:col>
      <xdr:colOff>304800</xdr:colOff>
      <xdr:row>3</xdr:row>
      <xdr:rowOff>0</xdr:rowOff>
    </xdr:to>
    <xdr:pic>
      <xdr:nvPicPr>
        <xdr:cNvPr id="3" name="Image 1" descr="logo-bowli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2300" y="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V45"/>
  <sheetViews>
    <sheetView workbookViewId="0">
      <selection activeCell="G26" sqref="G26"/>
    </sheetView>
  </sheetViews>
  <sheetFormatPr baseColWidth="10" defaultRowHeight="15"/>
  <cols>
    <col min="3" max="4" width="8.5703125" customWidth="1"/>
    <col min="5" max="5" width="10" customWidth="1"/>
    <col min="6" max="8" width="5" customWidth="1"/>
    <col min="9" max="9" width="9.5703125" customWidth="1"/>
    <col min="16" max="19" width="5.42578125" customWidth="1"/>
  </cols>
  <sheetData>
    <row r="1" spans="1:22" ht="26.25">
      <c r="A1" s="3"/>
      <c r="B1" s="87" t="s">
        <v>110</v>
      </c>
      <c r="C1" s="87"/>
      <c r="D1" s="87"/>
      <c r="E1" s="87"/>
      <c r="F1" s="87"/>
      <c r="G1" s="87"/>
      <c r="H1" s="87"/>
      <c r="I1" s="61"/>
      <c r="J1" s="3"/>
      <c r="K1" s="3"/>
      <c r="L1" s="3"/>
      <c r="M1" s="3"/>
      <c r="N1" s="3"/>
      <c r="O1" s="3"/>
      <c r="P1" s="3"/>
      <c r="Q1" s="3"/>
      <c r="R1" s="3"/>
      <c r="S1" s="3"/>
      <c r="T1" s="62" t="s">
        <v>80</v>
      </c>
      <c r="U1" s="62" t="s">
        <v>81</v>
      </c>
      <c r="V1" s="3"/>
    </row>
    <row r="2" spans="1:22" ht="26.25">
      <c r="A2" s="3"/>
      <c r="B2" s="87"/>
      <c r="C2" s="87"/>
      <c r="D2" s="87"/>
      <c r="E2" s="87"/>
      <c r="F2" s="87"/>
      <c r="G2" s="87"/>
      <c r="H2" s="87"/>
      <c r="I2" s="61"/>
      <c r="J2" s="3"/>
      <c r="K2" s="3"/>
      <c r="L2" s="3"/>
      <c r="M2" s="3"/>
      <c r="N2" s="3"/>
      <c r="O2" s="3"/>
      <c r="P2" s="3"/>
      <c r="Q2" s="3"/>
      <c r="R2" s="3"/>
      <c r="S2" s="3"/>
      <c r="T2" s="62">
        <v>1</v>
      </c>
      <c r="U2" s="62">
        <v>20</v>
      </c>
      <c r="V2" s="3"/>
    </row>
    <row r="3" spans="1:22" ht="15.75">
      <c r="A3" s="68"/>
      <c r="B3" s="88"/>
      <c r="C3" s="88"/>
      <c r="D3" s="88"/>
      <c r="E3" s="88"/>
      <c r="F3" s="88"/>
      <c r="G3" s="88"/>
      <c r="H3" s="88"/>
      <c r="I3" s="69"/>
      <c r="J3" s="68"/>
      <c r="K3" s="68"/>
      <c r="L3" s="68"/>
      <c r="M3" s="68"/>
      <c r="N3" s="3"/>
      <c r="O3" s="3"/>
      <c r="P3" s="3"/>
      <c r="Q3" s="3"/>
      <c r="R3" s="3"/>
      <c r="S3" s="3"/>
      <c r="T3" s="62">
        <v>2</v>
      </c>
      <c r="U3" s="62">
        <v>19</v>
      </c>
      <c r="V3" s="3"/>
    </row>
    <row r="4" spans="1:22" ht="15.75">
      <c r="A4" s="70">
        <f ca="1">TODAY()</f>
        <v>42288</v>
      </c>
      <c r="B4" s="88"/>
      <c r="C4" s="88"/>
      <c r="D4" s="88"/>
      <c r="E4" s="88"/>
      <c r="F4" s="88"/>
      <c r="G4" s="88"/>
      <c r="H4" s="88"/>
      <c r="I4" s="69"/>
      <c r="J4" s="68"/>
      <c r="K4" s="68"/>
      <c r="L4" s="68"/>
      <c r="M4" s="68"/>
      <c r="N4" s="3"/>
      <c r="O4" s="3"/>
      <c r="P4" s="3"/>
      <c r="Q4" s="3"/>
      <c r="R4" s="3"/>
      <c r="S4" s="3"/>
      <c r="T4" s="62">
        <v>3</v>
      </c>
      <c r="U4" s="62">
        <v>18</v>
      </c>
      <c r="V4" s="3"/>
    </row>
    <row r="5" spans="1:22">
      <c r="A5" s="68"/>
      <c r="B5" s="71"/>
      <c r="C5" s="71"/>
      <c r="D5" s="71"/>
      <c r="E5" s="71"/>
      <c r="F5" s="71"/>
      <c r="G5" s="71"/>
      <c r="H5" s="71"/>
      <c r="I5" s="71"/>
      <c r="J5" s="68"/>
      <c r="K5" s="68"/>
      <c r="L5" s="68"/>
      <c r="M5" s="68"/>
      <c r="N5" s="3"/>
      <c r="O5" s="3"/>
      <c r="P5" s="3"/>
      <c r="Q5" s="3"/>
      <c r="R5" s="3"/>
      <c r="S5" s="3"/>
      <c r="T5" s="62">
        <v>4</v>
      </c>
      <c r="U5" s="62">
        <v>17</v>
      </c>
      <c r="V5" s="3"/>
    </row>
    <row r="6" spans="1:22" ht="17.25" customHeight="1">
      <c r="A6" s="68"/>
      <c r="B6" s="71"/>
      <c r="C6" s="71"/>
      <c r="D6" s="71"/>
      <c r="E6" s="71"/>
      <c r="F6" s="72">
        <f>COUNTIF($F$8:$F$38,"&gt;0")</f>
        <v>10</v>
      </c>
      <c r="G6" s="72">
        <f>COUNTIF($G$8:$G$38,"&gt;0")</f>
        <v>10</v>
      </c>
      <c r="H6" s="72">
        <f>COUNTIF($H$8:$H$38,"&gt;0")</f>
        <v>10</v>
      </c>
      <c r="I6" s="72">
        <f>IF(SUM($I$8:$I$38)=SUM(F6:H6)/3,1,0)</f>
        <v>1</v>
      </c>
      <c r="J6" s="68"/>
      <c r="K6" s="68"/>
      <c r="L6" s="68"/>
      <c r="M6" s="68"/>
      <c r="N6" s="3"/>
      <c r="O6" s="3"/>
      <c r="P6" s="3"/>
      <c r="Q6" s="3"/>
      <c r="R6" s="3"/>
      <c r="S6" s="3"/>
      <c r="T6" s="62">
        <v>5</v>
      </c>
      <c r="U6" s="62">
        <v>16</v>
      </c>
      <c r="V6" s="3"/>
    </row>
    <row r="7" spans="1:22" ht="30">
      <c r="A7" s="3" t="s">
        <v>56</v>
      </c>
      <c r="B7" s="55" t="s">
        <v>0</v>
      </c>
      <c r="C7" s="55" t="s">
        <v>74</v>
      </c>
      <c r="D7" s="55" t="s">
        <v>75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82</v>
      </c>
      <c r="J7" s="73" t="s">
        <v>84</v>
      </c>
      <c r="K7" s="73" t="s">
        <v>85</v>
      </c>
      <c r="L7" s="73" t="s">
        <v>83</v>
      </c>
      <c r="M7" s="73" t="s">
        <v>86</v>
      </c>
      <c r="N7" s="74"/>
      <c r="O7" s="74"/>
      <c r="P7" s="74"/>
      <c r="Q7" s="74"/>
      <c r="R7" s="74"/>
      <c r="S7" s="74"/>
      <c r="T7" s="62">
        <v>6</v>
      </c>
      <c r="U7" s="62">
        <v>15</v>
      </c>
      <c r="V7" s="3"/>
    </row>
    <row r="8" spans="1:22">
      <c r="A8" s="56">
        <f t="shared" ref="A8:A38" si="0">IF($E8="","",RANK($E8,$E$8:$E$38))</f>
        <v>7</v>
      </c>
      <c r="B8" s="57" t="s">
        <v>67</v>
      </c>
      <c r="C8" s="58">
        <f t="shared" ref="C8:C38" si="1">IF(A8&lt;&gt;"",VLOOKUP(A8,$T$2:$U$28,2,FALSE),"")</f>
        <v>14</v>
      </c>
      <c r="D8" s="58">
        <f t="shared" ref="D8:D38" si="2">IF(COUNTIF(F8:H8,"&gt;=0")&gt;0,SUM(F8:H8),"")</f>
        <v>376</v>
      </c>
      <c r="E8" s="59">
        <f t="shared" ref="E8:E38" si="3">IF(COUNTIF(F8:H8,"")=3,"",AVERAGE(F8:H8))</f>
        <v>125.33333333333333</v>
      </c>
      <c r="F8" s="60">
        <v>132</v>
      </c>
      <c r="G8" s="60">
        <v>132</v>
      </c>
      <c r="H8" s="60">
        <v>112</v>
      </c>
      <c r="I8" s="58">
        <f t="shared" ref="I8:I38" si="4">IF(OR(F8&gt;0,G8&gt;0,H8&gt;0),1,"")</f>
        <v>1</v>
      </c>
      <c r="J8" s="37"/>
      <c r="K8" s="58">
        <f t="shared" ref="K8:K38" si="5">IF($E8=0,$J8,(IF(AND(MAX($F8:$H8)="",$J8=""),"",IF(MAX($F8:$H8)&gt;$J8,MAX($F8:$H8),$J8))))</f>
        <v>132</v>
      </c>
      <c r="L8" s="37"/>
      <c r="M8" s="58"/>
      <c r="N8" s="75"/>
      <c r="O8" s="75"/>
      <c r="P8" s="75"/>
      <c r="Q8" s="75"/>
      <c r="R8" s="75"/>
      <c r="S8" s="75"/>
      <c r="T8" s="62">
        <v>7</v>
      </c>
      <c r="U8" s="62">
        <v>14</v>
      </c>
      <c r="V8" s="3"/>
    </row>
    <row r="9" spans="1:22">
      <c r="A9" s="56">
        <f t="shared" si="0"/>
        <v>9</v>
      </c>
      <c r="B9" s="57" t="s">
        <v>106</v>
      </c>
      <c r="C9" s="58">
        <f t="shared" si="1"/>
        <v>12</v>
      </c>
      <c r="D9" s="58">
        <f t="shared" si="2"/>
        <v>365</v>
      </c>
      <c r="E9" s="59">
        <f t="shared" si="3"/>
        <v>121.66666666666667</v>
      </c>
      <c r="F9" s="60">
        <v>124</v>
      </c>
      <c r="G9" s="60">
        <v>104</v>
      </c>
      <c r="H9" s="60">
        <v>137</v>
      </c>
      <c r="I9" s="58">
        <f t="shared" si="4"/>
        <v>1</v>
      </c>
      <c r="J9" s="37"/>
      <c r="K9" s="58">
        <f t="shared" si="5"/>
        <v>137</v>
      </c>
      <c r="L9" s="37"/>
      <c r="M9" s="58"/>
      <c r="N9" s="75"/>
      <c r="O9" s="75"/>
      <c r="P9" s="75"/>
      <c r="Q9" s="75"/>
      <c r="R9" s="75"/>
      <c r="S9" s="75"/>
      <c r="T9" s="62">
        <v>8</v>
      </c>
      <c r="U9" s="62">
        <v>13</v>
      </c>
      <c r="V9" s="3"/>
    </row>
    <row r="10" spans="1:22">
      <c r="A10" s="56" t="str">
        <f t="shared" si="0"/>
        <v/>
      </c>
      <c r="B10" s="57" t="s">
        <v>69</v>
      </c>
      <c r="C10" s="58" t="str">
        <f t="shared" si="1"/>
        <v/>
      </c>
      <c r="D10" s="58" t="str">
        <f t="shared" si="2"/>
        <v/>
      </c>
      <c r="E10" s="59" t="str">
        <f t="shared" si="3"/>
        <v/>
      </c>
      <c r="F10" s="60"/>
      <c r="G10" s="60"/>
      <c r="H10" s="60"/>
      <c r="I10" s="58" t="str">
        <f t="shared" si="4"/>
        <v/>
      </c>
      <c r="J10" s="37"/>
      <c r="K10" s="58">
        <f t="shared" si="5"/>
        <v>0</v>
      </c>
      <c r="L10" s="37"/>
      <c r="M10" s="58"/>
      <c r="N10" s="75"/>
      <c r="O10" s="75"/>
      <c r="P10" s="75"/>
      <c r="Q10" s="75"/>
      <c r="R10" s="75"/>
      <c r="S10" s="75"/>
      <c r="T10" s="62">
        <v>9</v>
      </c>
      <c r="U10" s="62">
        <v>12</v>
      </c>
      <c r="V10" s="3"/>
    </row>
    <row r="11" spans="1:22">
      <c r="A11" s="56" t="str">
        <f t="shared" si="0"/>
        <v/>
      </c>
      <c r="B11" s="57" t="s">
        <v>59</v>
      </c>
      <c r="C11" s="58" t="str">
        <f t="shared" si="1"/>
        <v/>
      </c>
      <c r="D11" s="58" t="str">
        <f t="shared" si="2"/>
        <v/>
      </c>
      <c r="E11" s="59" t="str">
        <f t="shared" si="3"/>
        <v/>
      </c>
      <c r="F11" s="60"/>
      <c r="G11" s="60"/>
      <c r="H11" s="60"/>
      <c r="I11" s="58" t="str">
        <f t="shared" si="4"/>
        <v/>
      </c>
      <c r="J11" s="37"/>
      <c r="K11" s="58">
        <f t="shared" si="5"/>
        <v>0</v>
      </c>
      <c r="L11" s="37"/>
      <c r="M11" s="58"/>
      <c r="N11" s="75"/>
      <c r="O11" s="75"/>
      <c r="P11" s="75"/>
      <c r="Q11" s="75"/>
      <c r="R11" s="75"/>
      <c r="S11" s="75"/>
      <c r="T11" s="62">
        <v>10</v>
      </c>
      <c r="U11" s="62">
        <v>11</v>
      </c>
      <c r="V11" s="3"/>
    </row>
    <row r="12" spans="1:22">
      <c r="A12" s="56">
        <f t="shared" si="0"/>
        <v>5</v>
      </c>
      <c r="B12" s="57" t="s">
        <v>66</v>
      </c>
      <c r="C12" s="58">
        <f t="shared" si="1"/>
        <v>16</v>
      </c>
      <c r="D12" s="58">
        <f t="shared" si="2"/>
        <v>399</v>
      </c>
      <c r="E12" s="59">
        <f t="shared" si="3"/>
        <v>133</v>
      </c>
      <c r="F12" s="60">
        <v>109</v>
      </c>
      <c r="G12" s="60">
        <v>136</v>
      </c>
      <c r="H12" s="60">
        <v>154</v>
      </c>
      <c r="I12" s="58">
        <f t="shared" si="4"/>
        <v>1</v>
      </c>
      <c r="J12" s="37"/>
      <c r="K12" s="58">
        <f t="shared" si="5"/>
        <v>154</v>
      </c>
      <c r="L12" s="37"/>
      <c r="M12" s="58"/>
      <c r="N12" s="75"/>
      <c r="O12" s="75"/>
      <c r="P12" s="75"/>
      <c r="Q12" s="75"/>
      <c r="R12" s="75"/>
      <c r="S12" s="75"/>
      <c r="T12" s="62">
        <v>11</v>
      </c>
      <c r="U12" s="62">
        <v>10</v>
      </c>
      <c r="V12" s="3"/>
    </row>
    <row r="13" spans="1:22">
      <c r="A13" s="56">
        <f t="shared" si="0"/>
        <v>2</v>
      </c>
      <c r="B13" s="57" t="s">
        <v>60</v>
      </c>
      <c r="C13" s="58">
        <f t="shared" si="1"/>
        <v>19</v>
      </c>
      <c r="D13" s="58">
        <f t="shared" si="2"/>
        <v>495</v>
      </c>
      <c r="E13" s="59">
        <f t="shared" si="3"/>
        <v>165</v>
      </c>
      <c r="F13" s="60">
        <v>136</v>
      </c>
      <c r="G13" s="60">
        <v>154</v>
      </c>
      <c r="H13" s="60">
        <v>205</v>
      </c>
      <c r="I13" s="58">
        <f t="shared" si="4"/>
        <v>1</v>
      </c>
      <c r="J13" s="37"/>
      <c r="K13" s="58">
        <f t="shared" si="5"/>
        <v>205</v>
      </c>
      <c r="L13" s="37"/>
      <c r="M13" s="58"/>
      <c r="N13" s="75"/>
      <c r="O13" s="75"/>
      <c r="P13" s="75"/>
      <c r="Q13" s="75"/>
      <c r="R13" s="75"/>
      <c r="S13" s="75"/>
      <c r="T13" s="62">
        <v>12</v>
      </c>
      <c r="U13" s="62">
        <v>9</v>
      </c>
      <c r="V13" s="3"/>
    </row>
    <row r="14" spans="1:22">
      <c r="A14" s="56">
        <f t="shared" si="0"/>
        <v>6</v>
      </c>
      <c r="B14" s="57" t="s">
        <v>107</v>
      </c>
      <c r="C14" s="58">
        <f t="shared" si="1"/>
        <v>15</v>
      </c>
      <c r="D14" s="58">
        <f t="shared" si="2"/>
        <v>386</v>
      </c>
      <c r="E14" s="59">
        <f t="shared" si="3"/>
        <v>128.66666666666666</v>
      </c>
      <c r="F14" s="60">
        <v>142</v>
      </c>
      <c r="G14" s="60">
        <v>113</v>
      </c>
      <c r="H14" s="60">
        <v>131</v>
      </c>
      <c r="I14" s="58">
        <f t="shared" si="4"/>
        <v>1</v>
      </c>
      <c r="J14" s="37"/>
      <c r="K14" s="58">
        <f t="shared" si="5"/>
        <v>142</v>
      </c>
      <c r="L14" s="37"/>
      <c r="M14" s="58"/>
      <c r="N14" s="75"/>
      <c r="O14" s="75"/>
      <c r="P14" s="75"/>
      <c r="Q14" s="75"/>
      <c r="R14" s="75"/>
      <c r="S14" s="75"/>
      <c r="T14" s="62">
        <v>13</v>
      </c>
      <c r="U14" s="62">
        <v>8</v>
      </c>
      <c r="V14" s="3"/>
    </row>
    <row r="15" spans="1:22">
      <c r="A15" s="56">
        <f t="shared" si="0"/>
        <v>8</v>
      </c>
      <c r="B15" s="57" t="s">
        <v>108</v>
      </c>
      <c r="C15" s="58">
        <f t="shared" si="1"/>
        <v>13</v>
      </c>
      <c r="D15" s="58">
        <f t="shared" si="2"/>
        <v>366</v>
      </c>
      <c r="E15" s="59">
        <f t="shared" si="3"/>
        <v>122</v>
      </c>
      <c r="F15" s="60">
        <v>114</v>
      </c>
      <c r="G15" s="60">
        <v>135</v>
      </c>
      <c r="H15" s="60">
        <v>117</v>
      </c>
      <c r="I15" s="58">
        <f t="shared" si="4"/>
        <v>1</v>
      </c>
      <c r="J15" s="37"/>
      <c r="K15" s="58">
        <f t="shared" si="5"/>
        <v>135</v>
      </c>
      <c r="L15" s="37"/>
      <c r="M15" s="58"/>
      <c r="N15" s="75"/>
      <c r="O15" s="75"/>
      <c r="P15" s="75"/>
      <c r="Q15" s="75"/>
      <c r="R15" s="75"/>
      <c r="S15" s="75"/>
      <c r="T15" s="62">
        <v>14</v>
      </c>
      <c r="U15" s="62">
        <v>7</v>
      </c>
      <c r="V15" s="3"/>
    </row>
    <row r="16" spans="1:22">
      <c r="A16" s="56">
        <f t="shared" si="0"/>
        <v>4</v>
      </c>
      <c r="B16" s="57" t="s">
        <v>61</v>
      </c>
      <c r="C16" s="58">
        <f t="shared" si="1"/>
        <v>17</v>
      </c>
      <c r="D16" s="58">
        <f t="shared" si="2"/>
        <v>454</v>
      </c>
      <c r="E16" s="59">
        <f t="shared" si="3"/>
        <v>151.33333333333334</v>
      </c>
      <c r="F16" s="60">
        <v>163</v>
      </c>
      <c r="G16" s="60">
        <v>146</v>
      </c>
      <c r="H16" s="60">
        <v>145</v>
      </c>
      <c r="I16" s="58">
        <f t="shared" si="4"/>
        <v>1</v>
      </c>
      <c r="J16" s="37"/>
      <c r="K16" s="58">
        <f t="shared" si="5"/>
        <v>163</v>
      </c>
      <c r="L16" s="37"/>
      <c r="M16" s="58"/>
      <c r="N16" s="75"/>
      <c r="O16" s="75"/>
      <c r="P16" s="75"/>
      <c r="Q16" s="75"/>
      <c r="R16" s="75"/>
      <c r="S16" s="75"/>
      <c r="T16" s="62">
        <v>15</v>
      </c>
      <c r="U16" s="62">
        <v>6</v>
      </c>
      <c r="V16" s="3"/>
    </row>
    <row r="17" spans="1:22">
      <c r="A17" s="56">
        <f t="shared" si="0"/>
        <v>3</v>
      </c>
      <c r="B17" s="57" t="s">
        <v>70</v>
      </c>
      <c r="C17" s="58">
        <f t="shared" si="1"/>
        <v>18</v>
      </c>
      <c r="D17" s="58">
        <f t="shared" si="2"/>
        <v>492</v>
      </c>
      <c r="E17" s="59">
        <f t="shared" si="3"/>
        <v>164</v>
      </c>
      <c r="F17" s="60">
        <v>179</v>
      </c>
      <c r="G17" s="60">
        <v>161</v>
      </c>
      <c r="H17" s="60">
        <v>152</v>
      </c>
      <c r="I17" s="58">
        <f t="shared" si="4"/>
        <v>1</v>
      </c>
      <c r="J17" s="37"/>
      <c r="K17" s="58">
        <f t="shared" si="5"/>
        <v>179</v>
      </c>
      <c r="L17" s="37"/>
      <c r="M17" s="58"/>
      <c r="N17" s="75"/>
      <c r="O17" s="75"/>
      <c r="P17" s="75"/>
      <c r="Q17" s="75"/>
      <c r="R17" s="75"/>
      <c r="S17" s="75"/>
      <c r="T17" s="62">
        <v>16</v>
      </c>
      <c r="U17" s="62">
        <v>5</v>
      </c>
      <c r="V17" s="3"/>
    </row>
    <row r="18" spans="1:22">
      <c r="A18" s="56">
        <f t="shared" si="0"/>
        <v>1</v>
      </c>
      <c r="B18" s="57" t="s">
        <v>63</v>
      </c>
      <c r="C18" s="58">
        <f t="shared" si="1"/>
        <v>20</v>
      </c>
      <c r="D18" s="58">
        <f t="shared" si="2"/>
        <v>535</v>
      </c>
      <c r="E18" s="59">
        <f t="shared" si="3"/>
        <v>178.33333333333334</v>
      </c>
      <c r="F18" s="60">
        <v>165</v>
      </c>
      <c r="G18" s="60">
        <v>169</v>
      </c>
      <c r="H18" s="60">
        <v>201</v>
      </c>
      <c r="I18" s="58">
        <f t="shared" si="4"/>
        <v>1</v>
      </c>
      <c r="J18" s="37"/>
      <c r="K18" s="58">
        <f t="shared" si="5"/>
        <v>201</v>
      </c>
      <c r="L18" s="37"/>
      <c r="M18" s="58"/>
      <c r="N18" s="75"/>
      <c r="O18" s="75"/>
      <c r="P18" s="75"/>
      <c r="Q18" s="75"/>
      <c r="R18" s="75"/>
      <c r="S18" s="75"/>
      <c r="T18" s="62">
        <v>17</v>
      </c>
      <c r="U18" s="62">
        <v>4</v>
      </c>
      <c r="V18" s="3"/>
    </row>
    <row r="19" spans="1:22">
      <c r="A19" s="56" t="str">
        <f t="shared" si="0"/>
        <v/>
      </c>
      <c r="B19" s="57" t="s">
        <v>90</v>
      </c>
      <c r="C19" s="58" t="str">
        <f t="shared" si="1"/>
        <v/>
      </c>
      <c r="D19" s="58" t="str">
        <f t="shared" si="2"/>
        <v/>
      </c>
      <c r="E19" s="59"/>
      <c r="F19" s="60"/>
      <c r="G19" s="60"/>
      <c r="H19" s="60"/>
      <c r="I19" s="58" t="str">
        <f t="shared" si="4"/>
        <v/>
      </c>
      <c r="J19" s="37"/>
      <c r="K19" s="58">
        <f t="shared" si="5"/>
        <v>0</v>
      </c>
      <c r="L19" s="37"/>
      <c r="M19" s="58"/>
      <c r="N19" s="75"/>
      <c r="O19" s="75"/>
      <c r="P19" s="75"/>
      <c r="Q19" s="75"/>
      <c r="R19" s="75"/>
      <c r="S19" s="75"/>
      <c r="T19" s="62">
        <v>18</v>
      </c>
      <c r="U19" s="62">
        <v>3</v>
      </c>
      <c r="V19" s="3"/>
    </row>
    <row r="20" spans="1:22">
      <c r="A20" s="56">
        <f t="shared" si="0"/>
        <v>10</v>
      </c>
      <c r="B20" s="57" t="s">
        <v>111</v>
      </c>
      <c r="C20" s="58">
        <f t="shared" si="1"/>
        <v>11</v>
      </c>
      <c r="D20" s="58">
        <f t="shared" si="2"/>
        <v>350</v>
      </c>
      <c r="E20" s="59">
        <f t="shared" si="3"/>
        <v>116.66666666666667</v>
      </c>
      <c r="F20" s="60">
        <v>113</v>
      </c>
      <c r="G20" s="60">
        <v>113</v>
      </c>
      <c r="H20" s="60">
        <v>124</v>
      </c>
      <c r="I20" s="58">
        <f t="shared" si="4"/>
        <v>1</v>
      </c>
      <c r="J20" s="37"/>
      <c r="K20" s="58">
        <f t="shared" si="5"/>
        <v>124</v>
      </c>
      <c r="L20" s="37"/>
      <c r="M20" s="58"/>
      <c r="N20" s="75"/>
      <c r="O20" s="75"/>
      <c r="P20" s="75"/>
      <c r="Q20" s="75"/>
      <c r="R20" s="75"/>
      <c r="S20" s="75"/>
      <c r="T20" s="62">
        <v>19</v>
      </c>
      <c r="U20" s="62">
        <v>2</v>
      </c>
      <c r="V20" s="3"/>
    </row>
    <row r="21" spans="1:22">
      <c r="A21" s="56" t="str">
        <f t="shared" si="0"/>
        <v/>
      </c>
      <c r="B21" s="57"/>
      <c r="C21" s="58" t="str">
        <f t="shared" si="1"/>
        <v/>
      </c>
      <c r="D21" s="58" t="str">
        <f t="shared" si="2"/>
        <v/>
      </c>
      <c r="E21" s="59" t="str">
        <f t="shared" si="3"/>
        <v/>
      </c>
      <c r="F21" s="60"/>
      <c r="G21" s="60"/>
      <c r="H21" s="60"/>
      <c r="I21" s="58" t="str">
        <f t="shared" si="4"/>
        <v/>
      </c>
      <c r="J21" s="37"/>
      <c r="K21" s="58">
        <f t="shared" si="5"/>
        <v>0</v>
      </c>
      <c r="L21" s="37"/>
      <c r="M21" s="58"/>
      <c r="N21" s="75"/>
      <c r="O21" s="75"/>
      <c r="P21" s="75"/>
      <c r="Q21" s="75"/>
      <c r="R21" s="75"/>
      <c r="S21" s="75"/>
      <c r="T21" s="62">
        <v>20</v>
      </c>
      <c r="U21" s="62">
        <v>1</v>
      </c>
      <c r="V21" s="3"/>
    </row>
    <row r="22" spans="1:22">
      <c r="A22" s="56" t="str">
        <f t="shared" si="0"/>
        <v/>
      </c>
      <c r="B22" s="57"/>
      <c r="C22" s="58" t="str">
        <f t="shared" si="1"/>
        <v/>
      </c>
      <c r="D22" s="58" t="str">
        <f t="shared" si="2"/>
        <v/>
      </c>
      <c r="E22" s="59" t="str">
        <f t="shared" si="3"/>
        <v/>
      </c>
      <c r="F22" s="60"/>
      <c r="G22" s="60"/>
      <c r="H22" s="60"/>
      <c r="I22" s="58" t="str">
        <f t="shared" si="4"/>
        <v/>
      </c>
      <c r="J22" s="37"/>
      <c r="K22" s="58">
        <f t="shared" si="5"/>
        <v>0</v>
      </c>
      <c r="L22" s="37"/>
      <c r="M22" s="58"/>
      <c r="N22" s="75"/>
      <c r="O22" s="75"/>
      <c r="P22" s="75"/>
      <c r="Q22" s="75"/>
      <c r="R22" s="75"/>
      <c r="S22" s="75"/>
      <c r="T22" s="62"/>
      <c r="U22" s="62"/>
      <c r="V22" s="3"/>
    </row>
    <row r="23" spans="1:22">
      <c r="A23" s="56" t="str">
        <f t="shared" si="0"/>
        <v/>
      </c>
      <c r="B23" s="57"/>
      <c r="C23" s="58" t="str">
        <f t="shared" si="1"/>
        <v/>
      </c>
      <c r="D23" s="58" t="str">
        <f t="shared" si="2"/>
        <v/>
      </c>
      <c r="E23" s="59" t="str">
        <f t="shared" si="3"/>
        <v/>
      </c>
      <c r="F23" s="60"/>
      <c r="G23" s="60"/>
      <c r="H23" s="60"/>
      <c r="I23" s="58" t="str">
        <f t="shared" si="4"/>
        <v/>
      </c>
      <c r="J23" s="37"/>
      <c r="K23" s="58">
        <f t="shared" si="5"/>
        <v>0</v>
      </c>
      <c r="L23" s="37"/>
      <c r="M23" s="58"/>
      <c r="N23" s="75"/>
      <c r="O23" s="75"/>
      <c r="P23" s="75"/>
      <c r="Q23" s="75"/>
      <c r="R23" s="75"/>
      <c r="S23" s="75"/>
      <c r="T23" s="62"/>
      <c r="U23" s="62"/>
      <c r="V23" s="3"/>
    </row>
    <row r="24" spans="1:22">
      <c r="A24" s="56" t="str">
        <f t="shared" si="0"/>
        <v/>
      </c>
      <c r="B24" s="57"/>
      <c r="C24" s="58" t="str">
        <f t="shared" si="1"/>
        <v/>
      </c>
      <c r="D24" s="58" t="str">
        <f t="shared" si="2"/>
        <v/>
      </c>
      <c r="E24" s="59" t="str">
        <f t="shared" si="3"/>
        <v/>
      </c>
      <c r="F24" s="60"/>
      <c r="G24" s="60"/>
      <c r="H24" s="60"/>
      <c r="I24" s="58" t="str">
        <f t="shared" si="4"/>
        <v/>
      </c>
      <c r="J24" s="37"/>
      <c r="K24" s="58">
        <f t="shared" si="5"/>
        <v>0</v>
      </c>
      <c r="L24" s="37"/>
      <c r="M24" s="58"/>
      <c r="N24" s="75"/>
      <c r="O24" s="75"/>
      <c r="P24" s="75"/>
      <c r="Q24" s="75"/>
      <c r="R24" s="75"/>
      <c r="S24" s="75"/>
      <c r="T24" s="62"/>
      <c r="U24" s="62"/>
      <c r="V24" s="3"/>
    </row>
    <row r="25" spans="1:22">
      <c r="A25" s="56" t="str">
        <f t="shared" si="0"/>
        <v/>
      </c>
      <c r="B25" s="57"/>
      <c r="C25" s="58" t="str">
        <f t="shared" si="1"/>
        <v/>
      </c>
      <c r="D25" s="58" t="str">
        <f t="shared" si="2"/>
        <v/>
      </c>
      <c r="E25" s="59" t="str">
        <f t="shared" si="3"/>
        <v/>
      </c>
      <c r="F25" s="60"/>
      <c r="G25" s="60"/>
      <c r="H25" s="60"/>
      <c r="I25" s="58" t="str">
        <f t="shared" si="4"/>
        <v/>
      </c>
      <c r="J25" s="37"/>
      <c r="K25" s="58">
        <f t="shared" si="5"/>
        <v>0</v>
      </c>
      <c r="L25" s="37"/>
      <c r="M25" s="58"/>
      <c r="N25" s="75"/>
      <c r="O25" s="75"/>
      <c r="P25" s="75"/>
      <c r="Q25" s="75"/>
      <c r="R25" s="75"/>
      <c r="S25" s="75"/>
      <c r="T25" s="62"/>
      <c r="U25" s="62"/>
      <c r="V25" s="3"/>
    </row>
    <row r="26" spans="1:22">
      <c r="A26" s="56" t="str">
        <f t="shared" si="0"/>
        <v/>
      </c>
      <c r="B26" s="57"/>
      <c r="C26" s="58" t="str">
        <f t="shared" si="1"/>
        <v/>
      </c>
      <c r="D26" s="58" t="str">
        <f t="shared" si="2"/>
        <v/>
      </c>
      <c r="E26" s="59" t="str">
        <f t="shared" si="3"/>
        <v/>
      </c>
      <c r="F26" s="60"/>
      <c r="G26" s="60"/>
      <c r="H26" s="60"/>
      <c r="I26" s="58" t="str">
        <f t="shared" si="4"/>
        <v/>
      </c>
      <c r="J26" s="37"/>
      <c r="K26" s="58">
        <f t="shared" si="5"/>
        <v>0</v>
      </c>
      <c r="L26" s="37"/>
      <c r="M26" s="58"/>
      <c r="N26" s="75"/>
      <c r="O26" s="75"/>
      <c r="P26" s="75"/>
      <c r="Q26" s="75"/>
      <c r="R26" s="75"/>
      <c r="S26" s="75"/>
      <c r="T26" s="62"/>
      <c r="U26" s="62"/>
      <c r="V26" s="3"/>
    </row>
    <row r="27" spans="1:22">
      <c r="A27" s="56" t="str">
        <f t="shared" si="0"/>
        <v/>
      </c>
      <c r="B27" s="57"/>
      <c r="C27" s="58" t="str">
        <f t="shared" si="1"/>
        <v/>
      </c>
      <c r="D27" s="58" t="str">
        <f t="shared" si="2"/>
        <v/>
      </c>
      <c r="E27" s="59" t="str">
        <f t="shared" si="3"/>
        <v/>
      </c>
      <c r="F27" s="60"/>
      <c r="G27" s="60"/>
      <c r="H27" s="60"/>
      <c r="I27" s="58" t="str">
        <f t="shared" si="4"/>
        <v/>
      </c>
      <c r="J27" s="37"/>
      <c r="K27" s="58">
        <f t="shared" si="5"/>
        <v>0</v>
      </c>
      <c r="L27" s="37"/>
      <c r="M27" s="58"/>
      <c r="N27" s="75"/>
      <c r="O27" s="75"/>
      <c r="P27" s="75"/>
      <c r="Q27" s="75"/>
      <c r="R27" s="75"/>
      <c r="S27" s="75"/>
      <c r="T27" s="62"/>
      <c r="U27" s="62"/>
      <c r="V27" s="3"/>
    </row>
    <row r="28" spans="1:22">
      <c r="A28" s="56" t="str">
        <f t="shared" si="0"/>
        <v/>
      </c>
      <c r="B28" s="57"/>
      <c r="C28" s="58" t="str">
        <f t="shared" si="1"/>
        <v/>
      </c>
      <c r="D28" s="58" t="str">
        <f t="shared" si="2"/>
        <v/>
      </c>
      <c r="E28" s="59" t="str">
        <f t="shared" si="3"/>
        <v/>
      </c>
      <c r="F28" s="60"/>
      <c r="G28" s="60"/>
      <c r="H28" s="60"/>
      <c r="I28" s="58" t="str">
        <f t="shared" si="4"/>
        <v/>
      </c>
      <c r="J28" s="37"/>
      <c r="K28" s="58">
        <f t="shared" si="5"/>
        <v>0</v>
      </c>
      <c r="L28" s="37"/>
      <c r="M28" s="58"/>
      <c r="N28" s="75"/>
      <c r="O28" s="75"/>
      <c r="P28" s="75"/>
      <c r="Q28" s="75"/>
      <c r="R28" s="75"/>
      <c r="S28" s="75"/>
      <c r="T28" s="62"/>
      <c r="U28" s="62"/>
      <c r="V28" s="3"/>
    </row>
    <row r="29" spans="1:22">
      <c r="A29" s="56" t="str">
        <f t="shared" si="0"/>
        <v/>
      </c>
      <c r="B29" s="57"/>
      <c r="C29" s="58" t="str">
        <f t="shared" si="1"/>
        <v/>
      </c>
      <c r="D29" s="58" t="str">
        <f t="shared" si="2"/>
        <v/>
      </c>
      <c r="E29" s="59" t="str">
        <f t="shared" si="3"/>
        <v/>
      </c>
      <c r="F29" s="60"/>
      <c r="G29" s="60"/>
      <c r="H29" s="60"/>
      <c r="I29" s="58" t="str">
        <f t="shared" si="4"/>
        <v/>
      </c>
      <c r="J29" s="37"/>
      <c r="K29" s="58">
        <f t="shared" si="5"/>
        <v>0</v>
      </c>
      <c r="L29" s="37"/>
      <c r="M29" s="58"/>
      <c r="N29" s="75"/>
      <c r="O29" s="75"/>
      <c r="P29" s="75"/>
      <c r="Q29" s="75"/>
      <c r="R29" s="75"/>
      <c r="S29" s="75"/>
      <c r="V29" s="3"/>
    </row>
    <row r="30" spans="1:22">
      <c r="A30" s="56" t="str">
        <f t="shared" si="0"/>
        <v/>
      </c>
      <c r="B30" s="57"/>
      <c r="C30" s="58" t="str">
        <f t="shared" si="1"/>
        <v/>
      </c>
      <c r="D30" s="58" t="str">
        <f t="shared" si="2"/>
        <v/>
      </c>
      <c r="E30" s="59" t="str">
        <f t="shared" si="3"/>
        <v/>
      </c>
      <c r="F30" s="60"/>
      <c r="G30" s="60"/>
      <c r="H30" s="60"/>
      <c r="I30" s="58" t="str">
        <f t="shared" si="4"/>
        <v/>
      </c>
      <c r="J30" s="37"/>
      <c r="K30" s="58">
        <f t="shared" si="5"/>
        <v>0</v>
      </c>
      <c r="L30" s="37"/>
      <c r="M30" s="58"/>
      <c r="N30" s="75"/>
      <c r="O30" s="75"/>
      <c r="P30" s="75"/>
      <c r="Q30" s="75"/>
      <c r="R30" s="75"/>
      <c r="S30" s="75"/>
      <c r="V30" s="3"/>
    </row>
    <row r="31" spans="1:22">
      <c r="A31" s="56" t="str">
        <f t="shared" si="0"/>
        <v/>
      </c>
      <c r="B31" s="57"/>
      <c r="C31" s="58" t="str">
        <f t="shared" si="1"/>
        <v/>
      </c>
      <c r="D31" s="58" t="str">
        <f t="shared" si="2"/>
        <v/>
      </c>
      <c r="E31" s="59" t="str">
        <f t="shared" si="3"/>
        <v/>
      </c>
      <c r="F31" s="60"/>
      <c r="G31" s="60"/>
      <c r="H31" s="60"/>
      <c r="I31" s="58" t="str">
        <f t="shared" si="4"/>
        <v/>
      </c>
      <c r="J31" s="37"/>
      <c r="K31" s="58">
        <f t="shared" si="5"/>
        <v>0</v>
      </c>
      <c r="L31" s="37"/>
      <c r="M31" s="58"/>
      <c r="N31" s="75"/>
      <c r="O31" s="75"/>
      <c r="P31" s="75"/>
      <c r="Q31" s="75"/>
      <c r="R31" s="75"/>
      <c r="S31" s="75"/>
      <c r="V31" s="3"/>
    </row>
    <row r="32" spans="1:22" ht="15.75" customHeight="1">
      <c r="A32" s="56" t="str">
        <f t="shared" si="0"/>
        <v/>
      </c>
      <c r="B32" s="57"/>
      <c r="C32" s="58" t="str">
        <f t="shared" si="1"/>
        <v/>
      </c>
      <c r="D32" s="58" t="str">
        <f t="shared" si="2"/>
        <v/>
      </c>
      <c r="E32" s="59" t="str">
        <f t="shared" si="3"/>
        <v/>
      </c>
      <c r="F32" s="60"/>
      <c r="G32" s="60"/>
      <c r="H32" s="60"/>
      <c r="I32" s="58" t="str">
        <f t="shared" si="4"/>
        <v/>
      </c>
      <c r="J32" s="37"/>
      <c r="K32" s="58">
        <f t="shared" si="5"/>
        <v>0</v>
      </c>
      <c r="L32" s="37">
        <v>0</v>
      </c>
      <c r="M32" s="58">
        <f t="shared" ref="M32:M38" si="6">IF(OR(D32="",$D32=0),$L32,IF($D32&gt;$L32,$D32,$L32))</f>
        <v>0</v>
      </c>
      <c r="N32" s="75"/>
      <c r="O32" s="75"/>
      <c r="P32" s="75"/>
      <c r="Q32" s="75"/>
      <c r="R32" s="75"/>
      <c r="S32" s="75"/>
      <c r="V32" s="3"/>
    </row>
    <row r="33" spans="1:22">
      <c r="A33" s="56" t="str">
        <f t="shared" si="0"/>
        <v/>
      </c>
      <c r="B33" s="57"/>
      <c r="C33" s="58" t="str">
        <f t="shared" si="1"/>
        <v/>
      </c>
      <c r="D33" s="58" t="str">
        <f t="shared" si="2"/>
        <v/>
      </c>
      <c r="E33" s="59" t="str">
        <f t="shared" si="3"/>
        <v/>
      </c>
      <c r="F33" s="60"/>
      <c r="G33" s="60"/>
      <c r="H33" s="60"/>
      <c r="I33" s="58" t="str">
        <f t="shared" si="4"/>
        <v/>
      </c>
      <c r="J33" s="37">
        <v>0</v>
      </c>
      <c r="K33" s="58">
        <f t="shared" si="5"/>
        <v>0</v>
      </c>
      <c r="L33" s="37">
        <v>0</v>
      </c>
      <c r="M33" s="58">
        <f t="shared" si="6"/>
        <v>0</v>
      </c>
      <c r="N33" s="75"/>
      <c r="O33" s="75"/>
      <c r="P33" s="75"/>
      <c r="Q33" s="75"/>
      <c r="R33" s="75"/>
      <c r="S33" s="75"/>
      <c r="V33" s="3"/>
    </row>
    <row r="34" spans="1:22">
      <c r="A34" s="56" t="str">
        <f t="shared" si="0"/>
        <v/>
      </c>
      <c r="B34" s="57"/>
      <c r="C34" s="58" t="str">
        <f t="shared" si="1"/>
        <v/>
      </c>
      <c r="D34" s="58" t="str">
        <f t="shared" si="2"/>
        <v/>
      </c>
      <c r="E34" s="59" t="str">
        <f t="shared" si="3"/>
        <v/>
      </c>
      <c r="F34" s="60"/>
      <c r="G34" s="60"/>
      <c r="H34" s="60"/>
      <c r="I34" s="58" t="str">
        <f t="shared" si="4"/>
        <v/>
      </c>
      <c r="J34" s="37">
        <v>0</v>
      </c>
      <c r="K34" s="58">
        <f t="shared" si="5"/>
        <v>0</v>
      </c>
      <c r="L34" s="37">
        <v>0</v>
      </c>
      <c r="M34" s="58">
        <f t="shared" si="6"/>
        <v>0</v>
      </c>
      <c r="N34" s="75"/>
      <c r="O34" s="75"/>
      <c r="P34" s="75"/>
      <c r="Q34" s="75"/>
      <c r="R34" s="75"/>
      <c r="S34" s="75"/>
      <c r="V34" s="3"/>
    </row>
    <row r="35" spans="1:22">
      <c r="A35" s="56" t="str">
        <f t="shared" si="0"/>
        <v/>
      </c>
      <c r="B35" s="57"/>
      <c r="C35" s="58" t="str">
        <f t="shared" si="1"/>
        <v/>
      </c>
      <c r="D35" s="58" t="str">
        <f t="shared" si="2"/>
        <v/>
      </c>
      <c r="E35" s="59" t="str">
        <f t="shared" si="3"/>
        <v/>
      </c>
      <c r="F35" s="60"/>
      <c r="G35" s="60"/>
      <c r="H35" s="60"/>
      <c r="I35" s="58" t="str">
        <f t="shared" si="4"/>
        <v/>
      </c>
      <c r="J35" s="37">
        <v>0</v>
      </c>
      <c r="K35" s="58">
        <f t="shared" si="5"/>
        <v>0</v>
      </c>
      <c r="L35" s="37">
        <v>0</v>
      </c>
      <c r="M35" s="58">
        <f t="shared" si="6"/>
        <v>0</v>
      </c>
      <c r="N35" s="75"/>
      <c r="O35" s="75"/>
      <c r="P35" s="75"/>
      <c r="Q35" s="75"/>
      <c r="R35" s="75"/>
      <c r="S35" s="75"/>
      <c r="V35" s="3"/>
    </row>
    <row r="36" spans="1:22">
      <c r="A36" s="56" t="str">
        <f t="shared" si="0"/>
        <v/>
      </c>
      <c r="B36" s="57"/>
      <c r="C36" s="58" t="str">
        <f t="shared" si="1"/>
        <v/>
      </c>
      <c r="D36" s="58" t="str">
        <f t="shared" si="2"/>
        <v/>
      </c>
      <c r="E36" s="59" t="str">
        <f t="shared" si="3"/>
        <v/>
      </c>
      <c r="F36" s="60"/>
      <c r="G36" s="60"/>
      <c r="H36" s="60"/>
      <c r="I36" s="58" t="str">
        <f t="shared" si="4"/>
        <v/>
      </c>
      <c r="J36" s="37">
        <v>0</v>
      </c>
      <c r="K36" s="58">
        <f t="shared" si="5"/>
        <v>0</v>
      </c>
      <c r="L36" s="37">
        <v>0</v>
      </c>
      <c r="M36" s="58">
        <f t="shared" si="6"/>
        <v>0</v>
      </c>
      <c r="N36" s="75"/>
      <c r="O36" s="75"/>
      <c r="P36" s="75"/>
      <c r="Q36" s="75"/>
      <c r="R36" s="75"/>
      <c r="S36" s="75"/>
      <c r="V36" s="3"/>
    </row>
    <row r="37" spans="1:22">
      <c r="A37" s="56" t="str">
        <f t="shared" si="0"/>
        <v/>
      </c>
      <c r="B37" s="57"/>
      <c r="C37" s="58" t="str">
        <f t="shared" si="1"/>
        <v/>
      </c>
      <c r="D37" s="58" t="str">
        <f t="shared" si="2"/>
        <v/>
      </c>
      <c r="E37" s="59" t="str">
        <f t="shared" si="3"/>
        <v/>
      </c>
      <c r="F37" s="60"/>
      <c r="G37" s="60"/>
      <c r="H37" s="60"/>
      <c r="I37" s="58" t="str">
        <f t="shared" si="4"/>
        <v/>
      </c>
      <c r="J37" s="37">
        <v>0</v>
      </c>
      <c r="K37" s="58">
        <f t="shared" si="5"/>
        <v>0</v>
      </c>
      <c r="L37" s="37">
        <v>0</v>
      </c>
      <c r="M37" s="58">
        <f t="shared" si="6"/>
        <v>0</v>
      </c>
      <c r="N37" s="75"/>
      <c r="O37" s="75"/>
      <c r="P37" s="75"/>
      <c r="Q37" s="75"/>
      <c r="R37" s="75"/>
      <c r="S37" s="75"/>
      <c r="T37" s="3"/>
      <c r="U37" s="3"/>
      <c r="V37" s="3"/>
    </row>
    <row r="38" spans="1:22">
      <c r="A38" s="56" t="str">
        <f t="shared" si="0"/>
        <v/>
      </c>
      <c r="B38" s="57"/>
      <c r="C38" s="58" t="str">
        <f t="shared" si="1"/>
        <v/>
      </c>
      <c r="D38" s="58" t="str">
        <f t="shared" si="2"/>
        <v/>
      </c>
      <c r="E38" s="59" t="str">
        <f t="shared" si="3"/>
        <v/>
      </c>
      <c r="F38" s="60"/>
      <c r="G38" s="60"/>
      <c r="H38" s="60"/>
      <c r="I38" s="58" t="str">
        <f t="shared" si="4"/>
        <v/>
      </c>
      <c r="J38" s="37">
        <v>0</v>
      </c>
      <c r="K38" s="58">
        <f t="shared" si="5"/>
        <v>0</v>
      </c>
      <c r="L38" s="37">
        <v>0</v>
      </c>
      <c r="M38" s="58">
        <f t="shared" si="6"/>
        <v>0</v>
      </c>
      <c r="N38" s="75"/>
      <c r="O38" s="75"/>
      <c r="P38" s="75"/>
      <c r="Q38" s="75"/>
      <c r="R38" s="75"/>
      <c r="S38" s="75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>
      <c r="A40" s="3"/>
      <c r="B40" s="3"/>
      <c r="C40" s="3"/>
      <c r="D40" s="3"/>
      <c r="E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>
      <c r="A42" s="3"/>
      <c r="B42" s="3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</sheetData>
  <sortState ref="B8:M38">
    <sortCondition ref="B8:B38"/>
  </sortState>
  <mergeCells count="2">
    <mergeCell ref="B1:H2"/>
    <mergeCell ref="B3:H4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I84"/>
  <sheetViews>
    <sheetView showGridLines="0" zoomScale="90" zoomScaleNormal="90" workbookViewId="0">
      <pane xSplit="7" ySplit="5" topLeftCell="H6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baseColWidth="10" defaultRowHeight="15"/>
  <cols>
    <col min="1" max="1" width="13.42578125" customWidth="1"/>
    <col min="2" max="7" width="5.7109375" customWidth="1"/>
    <col min="8" max="59" width="4.140625" customWidth="1"/>
  </cols>
  <sheetData>
    <row r="1" spans="1:61" ht="36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1" ht="16.5" customHeight="1">
      <c r="A2" s="4"/>
      <c r="B2" s="4"/>
      <c r="C2" s="4"/>
      <c r="D2" s="4"/>
      <c r="E2" s="4"/>
      <c r="F2" s="4"/>
      <c r="G2" s="3"/>
      <c r="H2" s="89" t="s">
        <v>1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1"/>
      <c r="BH2" s="3"/>
    </row>
    <row r="3" spans="1:61" ht="16.5" customHeight="1">
      <c r="A3" s="5"/>
      <c r="B3" s="6"/>
      <c r="C3" s="6"/>
      <c r="D3" s="6"/>
      <c r="E3" s="6"/>
      <c r="F3" s="6"/>
      <c r="G3" s="3"/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3"/>
    </row>
    <row r="4" spans="1:61" ht="72" customHeight="1" thickBot="1">
      <c r="A4" s="8" t="s">
        <v>0</v>
      </c>
      <c r="B4" s="9" t="s">
        <v>54</v>
      </c>
      <c r="C4" s="63" t="s">
        <v>76</v>
      </c>
      <c r="D4" s="63" t="s">
        <v>94</v>
      </c>
      <c r="E4" s="63" t="s">
        <v>97</v>
      </c>
      <c r="F4" s="63" t="s">
        <v>98</v>
      </c>
      <c r="G4" s="65" t="s">
        <v>55</v>
      </c>
      <c r="H4" s="10">
        <v>41614</v>
      </c>
      <c r="I4" s="11">
        <v>41614</v>
      </c>
      <c r="J4" s="12">
        <v>41614</v>
      </c>
      <c r="K4" s="13">
        <v>41614</v>
      </c>
      <c r="L4" s="13">
        <v>41614</v>
      </c>
      <c r="M4" s="13">
        <v>41621</v>
      </c>
      <c r="N4" s="13">
        <v>41650</v>
      </c>
      <c r="O4" s="13">
        <v>41655</v>
      </c>
      <c r="P4" s="13">
        <v>41662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3"/>
    </row>
    <row r="5" spans="1:61" ht="8.25" customHeight="1" thickBot="1">
      <c r="A5" s="14"/>
      <c r="B5" s="15"/>
      <c r="C5" s="15"/>
      <c r="D5" s="15"/>
      <c r="E5" s="15"/>
      <c r="F5" s="15"/>
      <c r="G5" s="66"/>
      <c r="H5" s="16"/>
      <c r="I5" s="17"/>
      <c r="J5" s="18"/>
      <c r="K5" s="19"/>
      <c r="L5" s="20"/>
      <c r="M5" s="21"/>
      <c r="N5" s="20"/>
      <c r="O5" s="22"/>
      <c r="P5" s="23"/>
      <c r="Q5" s="24"/>
      <c r="R5" s="25"/>
      <c r="S5" s="26"/>
      <c r="T5" s="24"/>
      <c r="U5" s="25"/>
      <c r="V5" s="26"/>
      <c r="W5" s="2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3"/>
    </row>
    <row r="6" spans="1:61">
      <c r="A6" s="29" t="s">
        <v>59</v>
      </c>
      <c r="B6" s="30">
        <f t="shared" ref="B6:B37" si="0">IF(SUM(H6:BG6)=0,"",SUM(H6:BG6))</f>
        <v>135</v>
      </c>
      <c r="C6" s="64">
        <f t="shared" ref="C6:C37" si="1">IF(SUM($H6:$BG6)=0,"",SUM($H6:$BG6)/COUNTIF($H6:$BG6,"&gt;=0"))</f>
        <v>16.875</v>
      </c>
      <c r="D6" s="64">
        <f t="shared" ref="D6:D37" si="2">IF(A6="","",COUNTIF(H6:BG6,"&gt;=0"))</f>
        <v>8</v>
      </c>
      <c r="E6" s="64">
        <f>'Résultat du jour'!K14</f>
        <v>142</v>
      </c>
      <c r="F6" s="64">
        <f>'Résultat du jour'!M14</f>
        <v>0</v>
      </c>
      <c r="G6" s="67">
        <f t="shared" ref="G6:G37" si="3">IF(B6="","",RANK($B6,$B$6:$B$81,0))</f>
        <v>1</v>
      </c>
      <c r="H6" s="32">
        <v>19</v>
      </c>
      <c r="I6" s="33">
        <v>18</v>
      </c>
      <c r="J6" s="33">
        <v>15</v>
      </c>
      <c r="K6" s="33">
        <v>13</v>
      </c>
      <c r="L6" s="33">
        <v>18</v>
      </c>
      <c r="M6" s="33">
        <v>17</v>
      </c>
      <c r="N6" s="33">
        <v>16</v>
      </c>
      <c r="O6" s="33">
        <v>19</v>
      </c>
      <c r="P6" s="33" t="s">
        <v>88</v>
      </c>
      <c r="Q6" s="33"/>
      <c r="R6" s="33"/>
      <c r="S6" s="33"/>
      <c r="T6" s="33"/>
      <c r="U6" s="33"/>
      <c r="V6" s="33"/>
      <c r="W6" s="33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"/>
      <c r="BI6" s="3"/>
    </row>
    <row r="7" spans="1:61">
      <c r="A7" s="35" t="s">
        <v>57</v>
      </c>
      <c r="B7" s="30">
        <f t="shared" si="0"/>
        <v>127</v>
      </c>
      <c r="C7" s="64">
        <f t="shared" si="1"/>
        <v>18.142857142857142</v>
      </c>
      <c r="D7" s="64">
        <f t="shared" si="2"/>
        <v>7</v>
      </c>
      <c r="E7" s="64">
        <f>'Résultat du jour'!K31</f>
        <v>0</v>
      </c>
      <c r="F7" s="64">
        <f>'Résultat du jour'!M31</f>
        <v>0</v>
      </c>
      <c r="G7" s="67">
        <f t="shared" si="3"/>
        <v>2</v>
      </c>
      <c r="H7" s="36">
        <v>20</v>
      </c>
      <c r="I7" s="37">
        <v>20</v>
      </c>
      <c r="J7" s="37">
        <v>16</v>
      </c>
      <c r="K7" s="37">
        <v>19</v>
      </c>
      <c r="L7" s="37"/>
      <c r="M7" s="37">
        <v>14</v>
      </c>
      <c r="N7" s="37" t="s">
        <v>88</v>
      </c>
      <c r="O7" s="37">
        <v>18</v>
      </c>
      <c r="P7" s="37">
        <v>20</v>
      </c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"/>
      <c r="BI7" s="3"/>
    </row>
    <row r="8" spans="1:61">
      <c r="A8" s="35" t="s">
        <v>70</v>
      </c>
      <c r="B8" s="30">
        <f t="shared" si="0"/>
        <v>116</v>
      </c>
      <c r="C8" s="64">
        <f t="shared" si="1"/>
        <v>14.5</v>
      </c>
      <c r="D8" s="64">
        <f t="shared" si="2"/>
        <v>8</v>
      </c>
      <c r="E8" s="64">
        <f>'Résultat du jour'!K23</f>
        <v>0</v>
      </c>
      <c r="F8" s="64">
        <f>'Résultat du jour'!M23</f>
        <v>0</v>
      </c>
      <c r="G8" s="67">
        <f t="shared" si="3"/>
        <v>3</v>
      </c>
      <c r="H8" s="39">
        <v>17</v>
      </c>
      <c r="I8" s="40">
        <v>7</v>
      </c>
      <c r="J8" s="40"/>
      <c r="K8" s="40">
        <v>17</v>
      </c>
      <c r="L8" s="37">
        <v>17</v>
      </c>
      <c r="M8" s="37">
        <v>16</v>
      </c>
      <c r="N8" s="37">
        <v>12</v>
      </c>
      <c r="O8" s="37">
        <v>13</v>
      </c>
      <c r="P8" s="37">
        <v>17</v>
      </c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"/>
      <c r="BI8" s="3"/>
    </row>
    <row r="9" spans="1:61">
      <c r="A9" s="35" t="s">
        <v>61</v>
      </c>
      <c r="B9" s="30">
        <f t="shared" si="0"/>
        <v>115</v>
      </c>
      <c r="C9" s="64">
        <f t="shared" si="1"/>
        <v>14.375</v>
      </c>
      <c r="D9" s="64">
        <f t="shared" si="2"/>
        <v>8</v>
      </c>
      <c r="E9" s="64">
        <f>'Résultat du jour'!K24</f>
        <v>0</v>
      </c>
      <c r="F9" s="64">
        <f>'Résultat du jour'!M24</f>
        <v>0</v>
      </c>
      <c r="G9" s="67">
        <f t="shared" si="3"/>
        <v>4</v>
      </c>
      <c r="H9" s="36">
        <v>13</v>
      </c>
      <c r="I9" s="37">
        <v>16</v>
      </c>
      <c r="J9" s="37">
        <v>7</v>
      </c>
      <c r="K9" s="37">
        <v>18</v>
      </c>
      <c r="L9" s="37"/>
      <c r="M9" s="37">
        <v>10</v>
      </c>
      <c r="N9" s="37">
        <v>17</v>
      </c>
      <c r="O9" s="37">
        <v>16</v>
      </c>
      <c r="P9" s="37">
        <v>18</v>
      </c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"/>
      <c r="BI9" s="3"/>
    </row>
    <row r="10" spans="1:61">
      <c r="A10" s="35" t="s">
        <v>60</v>
      </c>
      <c r="B10" s="30">
        <f t="shared" si="0"/>
        <v>100</v>
      </c>
      <c r="C10" s="64">
        <f t="shared" si="1"/>
        <v>14.285714285714286</v>
      </c>
      <c r="D10" s="64">
        <f t="shared" si="2"/>
        <v>7</v>
      </c>
      <c r="E10" s="64">
        <f>'Résultat du jour'!K21</f>
        <v>0</v>
      </c>
      <c r="F10" s="64">
        <f>'Résultat du jour'!M21</f>
        <v>0</v>
      </c>
      <c r="G10" s="67">
        <f t="shared" si="3"/>
        <v>5</v>
      </c>
      <c r="H10" s="36"/>
      <c r="I10" s="37">
        <v>17</v>
      </c>
      <c r="J10" s="37">
        <v>12</v>
      </c>
      <c r="K10" s="37">
        <v>14</v>
      </c>
      <c r="L10" s="37">
        <v>20</v>
      </c>
      <c r="M10" s="37">
        <v>13</v>
      </c>
      <c r="N10" s="37">
        <v>9</v>
      </c>
      <c r="O10" s="37">
        <v>15</v>
      </c>
      <c r="P10" s="37" t="s">
        <v>88</v>
      </c>
      <c r="Q10" s="37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"/>
      <c r="BI10" s="3"/>
    </row>
    <row r="11" spans="1:61">
      <c r="A11" s="35" t="s">
        <v>63</v>
      </c>
      <c r="B11" s="30">
        <f t="shared" si="0"/>
        <v>97</v>
      </c>
      <c r="C11" s="64">
        <f t="shared" si="1"/>
        <v>10.777777777777779</v>
      </c>
      <c r="D11" s="64">
        <f t="shared" si="2"/>
        <v>9</v>
      </c>
      <c r="E11" s="64">
        <f>'Résultat du jour'!K22</f>
        <v>0</v>
      </c>
      <c r="F11" s="64">
        <f>'Résultat du jour'!M22</f>
        <v>0</v>
      </c>
      <c r="G11" s="67">
        <f t="shared" si="3"/>
        <v>6</v>
      </c>
      <c r="H11" s="36">
        <v>11</v>
      </c>
      <c r="I11" s="37">
        <v>14</v>
      </c>
      <c r="J11" s="37">
        <v>11</v>
      </c>
      <c r="K11" s="37">
        <v>11</v>
      </c>
      <c r="L11" s="37">
        <v>12</v>
      </c>
      <c r="M11" s="37">
        <v>5</v>
      </c>
      <c r="N11" s="37">
        <v>11</v>
      </c>
      <c r="O11" s="37">
        <v>11</v>
      </c>
      <c r="P11" s="37">
        <v>11</v>
      </c>
      <c r="Q11" s="37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"/>
      <c r="BI11" s="3"/>
    </row>
    <row r="12" spans="1:61">
      <c r="A12" s="35" t="s">
        <v>89</v>
      </c>
      <c r="B12" s="30">
        <f t="shared" si="0"/>
        <v>93</v>
      </c>
      <c r="C12" s="64">
        <f t="shared" si="1"/>
        <v>15.5</v>
      </c>
      <c r="D12" s="64">
        <f t="shared" si="2"/>
        <v>6</v>
      </c>
      <c r="E12" s="64">
        <f>'Résultat du jour'!K10</f>
        <v>0</v>
      </c>
      <c r="F12" s="64">
        <f>'Résultat du jour'!M10</f>
        <v>0</v>
      </c>
      <c r="G12" s="67">
        <f t="shared" si="3"/>
        <v>7</v>
      </c>
      <c r="H12" s="36"/>
      <c r="I12" s="37"/>
      <c r="J12" s="37">
        <v>20</v>
      </c>
      <c r="K12" s="37">
        <v>15</v>
      </c>
      <c r="L12" s="37">
        <v>15</v>
      </c>
      <c r="M12" s="37" t="s">
        <v>88</v>
      </c>
      <c r="N12" s="37">
        <v>15</v>
      </c>
      <c r="O12" s="37">
        <v>13</v>
      </c>
      <c r="P12" s="37">
        <v>15</v>
      </c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"/>
      <c r="BI12" s="3"/>
    </row>
    <row r="13" spans="1:61">
      <c r="A13" s="35" t="s">
        <v>62</v>
      </c>
      <c r="B13" s="30">
        <f t="shared" si="0"/>
        <v>91</v>
      </c>
      <c r="C13" s="64">
        <f t="shared" si="1"/>
        <v>13</v>
      </c>
      <c r="D13" s="64">
        <f t="shared" si="2"/>
        <v>7</v>
      </c>
      <c r="E13" s="64">
        <f>'Résultat du jour'!K20</f>
        <v>124</v>
      </c>
      <c r="F13" s="64">
        <f>'Résultat du jour'!M20</f>
        <v>0</v>
      </c>
      <c r="G13" s="67">
        <f t="shared" si="3"/>
        <v>8</v>
      </c>
      <c r="H13" s="36">
        <v>10</v>
      </c>
      <c r="I13" s="37">
        <v>15</v>
      </c>
      <c r="J13" s="37">
        <v>13</v>
      </c>
      <c r="K13" s="37"/>
      <c r="L13" s="37"/>
      <c r="M13" s="37">
        <v>9</v>
      </c>
      <c r="N13" s="37">
        <v>18</v>
      </c>
      <c r="O13" s="37">
        <v>14</v>
      </c>
      <c r="P13" s="37">
        <v>12</v>
      </c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"/>
      <c r="BI13" s="3"/>
    </row>
    <row r="14" spans="1:61">
      <c r="A14" s="35" t="s">
        <v>64</v>
      </c>
      <c r="B14" s="30">
        <f t="shared" si="0"/>
        <v>79</v>
      </c>
      <c r="C14" s="64">
        <f t="shared" si="1"/>
        <v>9.875</v>
      </c>
      <c r="D14" s="64">
        <f t="shared" si="2"/>
        <v>8</v>
      </c>
      <c r="E14" s="64">
        <f>'Résultat du jour'!K25</f>
        <v>0</v>
      </c>
      <c r="F14" s="64">
        <f>'Résultat du jour'!M25</f>
        <v>0</v>
      </c>
      <c r="G14" s="67">
        <f t="shared" si="3"/>
        <v>9</v>
      </c>
      <c r="H14" s="36">
        <v>12</v>
      </c>
      <c r="I14" s="37">
        <v>13</v>
      </c>
      <c r="J14" s="37">
        <v>8</v>
      </c>
      <c r="K14" s="37">
        <v>10</v>
      </c>
      <c r="L14" s="37">
        <v>11</v>
      </c>
      <c r="M14" s="37">
        <v>12</v>
      </c>
      <c r="N14" s="37" t="s">
        <v>88</v>
      </c>
      <c r="O14" s="37">
        <v>4</v>
      </c>
      <c r="P14" s="37">
        <v>9</v>
      </c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"/>
      <c r="BI14" s="3"/>
    </row>
    <row r="15" spans="1:61">
      <c r="A15" s="85" t="s">
        <v>104</v>
      </c>
      <c r="B15" s="30">
        <f t="shared" si="0"/>
        <v>77</v>
      </c>
      <c r="C15" s="64">
        <f t="shared" si="1"/>
        <v>19.25</v>
      </c>
      <c r="D15" s="64">
        <f t="shared" si="2"/>
        <v>4</v>
      </c>
      <c r="E15" s="64">
        <f>'Résultat du jour'!K18</f>
        <v>201</v>
      </c>
      <c r="F15" s="64">
        <f>'Résultat du jour'!M18</f>
        <v>0</v>
      </c>
      <c r="G15" s="67">
        <f t="shared" si="3"/>
        <v>10</v>
      </c>
      <c r="H15" s="36"/>
      <c r="I15" s="37"/>
      <c r="J15" s="37" t="s">
        <v>88</v>
      </c>
      <c r="K15" s="37" t="s">
        <v>88</v>
      </c>
      <c r="L15" s="37" t="s">
        <v>88</v>
      </c>
      <c r="M15" s="37">
        <v>18</v>
      </c>
      <c r="N15" s="37">
        <v>20</v>
      </c>
      <c r="O15" s="37">
        <v>20</v>
      </c>
      <c r="P15" s="37">
        <v>19</v>
      </c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"/>
      <c r="BI15" s="3"/>
    </row>
    <row r="16" spans="1:61">
      <c r="A16" s="35" t="s">
        <v>71</v>
      </c>
      <c r="B16" s="30">
        <f t="shared" si="0"/>
        <v>74</v>
      </c>
      <c r="C16" s="64">
        <f t="shared" si="1"/>
        <v>12.333333333333334</v>
      </c>
      <c r="D16" s="64">
        <f t="shared" si="2"/>
        <v>6</v>
      </c>
      <c r="E16" s="64">
        <f>'Résultat du jour'!K19</f>
        <v>0</v>
      </c>
      <c r="F16" s="64">
        <f>'Résultat du jour'!M19</f>
        <v>0</v>
      </c>
      <c r="G16" s="67">
        <f t="shared" si="3"/>
        <v>11</v>
      </c>
      <c r="H16" s="36">
        <v>18</v>
      </c>
      <c r="I16" s="37"/>
      <c r="J16" s="37">
        <v>10</v>
      </c>
      <c r="K16" s="37">
        <v>12</v>
      </c>
      <c r="L16" s="37">
        <v>13</v>
      </c>
      <c r="M16" s="37">
        <v>11</v>
      </c>
      <c r="N16" s="37" t="s">
        <v>88</v>
      </c>
      <c r="O16" s="37" t="s">
        <v>88</v>
      </c>
      <c r="P16" s="37">
        <v>10</v>
      </c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"/>
      <c r="BI16" s="3"/>
    </row>
    <row r="17" spans="1:61">
      <c r="A17" s="35" t="s">
        <v>72</v>
      </c>
      <c r="B17" s="30">
        <f t="shared" si="0"/>
        <v>72</v>
      </c>
      <c r="C17" s="64">
        <f t="shared" si="1"/>
        <v>18</v>
      </c>
      <c r="D17" s="64">
        <f t="shared" si="2"/>
        <v>4</v>
      </c>
      <c r="E17" s="64">
        <f>'Résultat du jour'!K28</f>
        <v>0</v>
      </c>
      <c r="F17" s="64">
        <f>'Résultat du jour'!M28</f>
        <v>0</v>
      </c>
      <c r="G17" s="67">
        <f t="shared" si="3"/>
        <v>12</v>
      </c>
      <c r="H17" s="36">
        <v>14</v>
      </c>
      <c r="I17" s="37"/>
      <c r="J17" s="37">
        <v>18</v>
      </c>
      <c r="K17" s="37">
        <v>20</v>
      </c>
      <c r="L17" s="37"/>
      <c r="M17" s="37">
        <v>20</v>
      </c>
      <c r="N17" s="37" t="s">
        <v>88</v>
      </c>
      <c r="O17" s="37" t="s">
        <v>88</v>
      </c>
      <c r="P17" s="37" t="s">
        <v>88</v>
      </c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"/>
      <c r="BI17" s="3"/>
    </row>
    <row r="18" spans="1:61">
      <c r="A18" s="35" t="s">
        <v>69</v>
      </c>
      <c r="B18" s="30">
        <f t="shared" si="0"/>
        <v>70</v>
      </c>
      <c r="C18" s="64">
        <f t="shared" si="1"/>
        <v>14</v>
      </c>
      <c r="D18" s="64">
        <f t="shared" si="2"/>
        <v>5</v>
      </c>
      <c r="E18" s="64">
        <f>'Résultat du jour'!K16</f>
        <v>163</v>
      </c>
      <c r="F18" s="64">
        <f>'Résultat du jour'!M16</f>
        <v>0</v>
      </c>
      <c r="G18" s="67">
        <f t="shared" si="3"/>
        <v>13</v>
      </c>
      <c r="H18" s="36">
        <v>17</v>
      </c>
      <c r="I18" s="37">
        <v>8</v>
      </c>
      <c r="J18" s="37"/>
      <c r="K18" s="37"/>
      <c r="L18" s="37"/>
      <c r="M18" s="37" t="s">
        <v>88</v>
      </c>
      <c r="N18" s="37">
        <v>14</v>
      </c>
      <c r="O18" s="37">
        <v>17</v>
      </c>
      <c r="P18" s="37">
        <v>14</v>
      </c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"/>
      <c r="BI18" s="3"/>
    </row>
    <row r="19" spans="1:61">
      <c r="A19" s="35" t="s">
        <v>65</v>
      </c>
      <c r="B19" s="30">
        <f t="shared" si="0"/>
        <v>65</v>
      </c>
      <c r="C19" s="64">
        <f t="shared" si="1"/>
        <v>16.25</v>
      </c>
      <c r="D19" s="64">
        <f t="shared" si="2"/>
        <v>4</v>
      </c>
      <c r="E19" s="64">
        <f>'Résultat du jour'!K12</f>
        <v>154</v>
      </c>
      <c r="F19" s="64">
        <f>'Résultat du jour'!M12</f>
        <v>0</v>
      </c>
      <c r="G19" s="67">
        <f t="shared" si="3"/>
        <v>14</v>
      </c>
      <c r="H19" s="36">
        <v>15</v>
      </c>
      <c r="I19" s="37">
        <v>12</v>
      </c>
      <c r="J19" s="37"/>
      <c r="K19" s="37"/>
      <c r="L19" s="37">
        <v>19</v>
      </c>
      <c r="M19" s="37">
        <v>19</v>
      </c>
      <c r="N19" s="37" t="s">
        <v>88</v>
      </c>
      <c r="O19" s="37" t="s">
        <v>88</v>
      </c>
      <c r="P19" s="37" t="s">
        <v>88</v>
      </c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"/>
      <c r="BI19" s="3"/>
    </row>
    <row r="20" spans="1:61">
      <c r="A20" s="35" t="s">
        <v>67</v>
      </c>
      <c r="B20" s="30">
        <f t="shared" si="0"/>
        <v>60</v>
      </c>
      <c r="C20" s="64">
        <f t="shared" si="1"/>
        <v>7.5</v>
      </c>
      <c r="D20" s="64">
        <f t="shared" si="2"/>
        <v>8</v>
      </c>
      <c r="E20" s="64">
        <f>'Résultat du jour'!K11</f>
        <v>0</v>
      </c>
      <c r="F20" s="64">
        <f>'Résultat du jour'!M11</f>
        <v>0</v>
      </c>
      <c r="G20" s="67">
        <f t="shared" si="3"/>
        <v>15</v>
      </c>
      <c r="H20" s="36">
        <v>8</v>
      </c>
      <c r="I20" s="37">
        <v>11</v>
      </c>
      <c r="J20" s="37">
        <v>6</v>
      </c>
      <c r="K20" s="37">
        <v>9</v>
      </c>
      <c r="L20" s="37"/>
      <c r="M20" s="37">
        <v>7</v>
      </c>
      <c r="N20" s="37">
        <v>8</v>
      </c>
      <c r="O20" s="37">
        <v>5</v>
      </c>
      <c r="P20" s="37">
        <v>6</v>
      </c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"/>
      <c r="BI20" s="3"/>
    </row>
    <row r="21" spans="1:61">
      <c r="A21" s="35" t="s">
        <v>68</v>
      </c>
      <c r="B21" s="30">
        <f t="shared" si="0"/>
        <v>53</v>
      </c>
      <c r="C21" s="64">
        <f t="shared" si="1"/>
        <v>6.625</v>
      </c>
      <c r="D21" s="64">
        <f t="shared" si="2"/>
        <v>8</v>
      </c>
      <c r="E21" s="64">
        <f>'Résultat du jour'!K17</f>
        <v>179</v>
      </c>
      <c r="F21" s="64">
        <f>'Résultat du jour'!M17</f>
        <v>0</v>
      </c>
      <c r="G21" s="67">
        <f t="shared" si="3"/>
        <v>16</v>
      </c>
      <c r="H21" s="36">
        <v>7</v>
      </c>
      <c r="I21" s="37">
        <v>10</v>
      </c>
      <c r="J21" s="37">
        <v>9</v>
      </c>
      <c r="K21" s="37"/>
      <c r="L21" s="37">
        <v>9</v>
      </c>
      <c r="M21" s="37">
        <v>4</v>
      </c>
      <c r="N21" s="37">
        <v>6</v>
      </c>
      <c r="O21" s="37">
        <v>3</v>
      </c>
      <c r="P21" s="37">
        <v>5</v>
      </c>
      <c r="Q21" s="37"/>
      <c r="R21" s="37"/>
      <c r="S21" s="37"/>
      <c r="T21" s="37"/>
      <c r="U21" s="37"/>
      <c r="V21" s="37"/>
      <c r="W21" s="37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"/>
      <c r="BI21" s="3"/>
    </row>
    <row r="22" spans="1:61">
      <c r="A22" s="85" t="s">
        <v>103</v>
      </c>
      <c r="B22" s="30">
        <f t="shared" si="0"/>
        <v>52</v>
      </c>
      <c r="C22" s="64">
        <f t="shared" si="1"/>
        <v>13</v>
      </c>
      <c r="D22" s="64">
        <f t="shared" si="2"/>
        <v>4</v>
      </c>
      <c r="E22" s="64">
        <f>'Résultat du jour'!K8</f>
        <v>132</v>
      </c>
      <c r="F22" s="64">
        <f>'Résultat du jour'!M8</f>
        <v>0</v>
      </c>
      <c r="G22" s="67">
        <f t="shared" si="3"/>
        <v>17</v>
      </c>
      <c r="H22" s="36"/>
      <c r="I22" s="37"/>
      <c r="J22" s="37" t="s">
        <v>88</v>
      </c>
      <c r="K22" s="37" t="s">
        <v>88</v>
      </c>
      <c r="L22" s="37" t="s">
        <v>88</v>
      </c>
      <c r="M22" s="37">
        <v>8</v>
      </c>
      <c r="N22" s="37">
        <v>19</v>
      </c>
      <c r="O22" s="37">
        <v>9</v>
      </c>
      <c r="P22" s="37">
        <v>16</v>
      </c>
      <c r="Q22" s="37"/>
      <c r="R22" s="37"/>
      <c r="S22" s="37"/>
      <c r="T22" s="37"/>
      <c r="U22" s="37"/>
      <c r="V22" s="37"/>
      <c r="W22" s="37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"/>
      <c r="BI22" s="3"/>
    </row>
    <row r="23" spans="1:61">
      <c r="A23" s="35" t="s">
        <v>91</v>
      </c>
      <c r="B23" s="30">
        <f t="shared" si="0"/>
        <v>50</v>
      </c>
      <c r="C23" s="64">
        <f t="shared" si="1"/>
        <v>16.666666666666668</v>
      </c>
      <c r="D23" s="64">
        <f t="shared" si="2"/>
        <v>3</v>
      </c>
      <c r="E23" s="64">
        <f>'Résultat du jour'!K13</f>
        <v>205</v>
      </c>
      <c r="F23" s="64">
        <f>'Résultat du jour'!M13</f>
        <v>0</v>
      </c>
      <c r="G23" s="67">
        <f t="shared" si="3"/>
        <v>18</v>
      </c>
      <c r="H23" s="36"/>
      <c r="I23" s="37"/>
      <c r="J23" s="37">
        <v>19</v>
      </c>
      <c r="K23" s="37">
        <v>16</v>
      </c>
      <c r="L23" s="37"/>
      <c r="M23" s="37">
        <v>15</v>
      </c>
      <c r="N23" s="37" t="s">
        <v>88</v>
      </c>
      <c r="O23" s="37" t="s">
        <v>88</v>
      </c>
      <c r="P23" s="37" t="s">
        <v>88</v>
      </c>
      <c r="Q23" s="37"/>
      <c r="R23" s="37"/>
      <c r="S23" s="37"/>
      <c r="T23" s="37"/>
      <c r="U23" s="37"/>
      <c r="V23" s="37"/>
      <c r="W23" s="37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"/>
      <c r="BI23" s="3"/>
    </row>
    <row r="24" spans="1:61">
      <c r="A24" s="35" t="s">
        <v>92</v>
      </c>
      <c r="B24" s="30">
        <f t="shared" si="0"/>
        <v>48</v>
      </c>
      <c r="C24" s="64">
        <f t="shared" si="1"/>
        <v>12</v>
      </c>
      <c r="D24" s="64">
        <f t="shared" si="2"/>
        <v>4</v>
      </c>
      <c r="E24" s="64">
        <f>'Résultat du jour'!K27</f>
        <v>0</v>
      </c>
      <c r="F24" s="64">
        <f>'Résultat du jour'!M27</f>
        <v>0</v>
      </c>
      <c r="G24" s="67">
        <f t="shared" si="3"/>
        <v>19</v>
      </c>
      <c r="H24" s="36"/>
      <c r="I24" s="37"/>
      <c r="J24" s="37">
        <v>17</v>
      </c>
      <c r="K24" s="37"/>
      <c r="L24" s="37">
        <v>14</v>
      </c>
      <c r="M24" s="37" t="s">
        <v>88</v>
      </c>
      <c r="N24" s="37">
        <v>10</v>
      </c>
      <c r="O24" s="37">
        <v>7</v>
      </c>
      <c r="P24" s="37" t="s">
        <v>88</v>
      </c>
      <c r="Q24" s="37"/>
      <c r="R24" s="37"/>
      <c r="S24" s="37"/>
      <c r="T24" s="37"/>
      <c r="U24" s="37"/>
      <c r="V24" s="37"/>
      <c r="W24" s="37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"/>
      <c r="BI24" s="3"/>
    </row>
    <row r="25" spans="1:61">
      <c r="A25" s="35" t="s">
        <v>66</v>
      </c>
      <c r="B25" s="30">
        <f t="shared" si="0"/>
        <v>45</v>
      </c>
      <c r="C25" s="64">
        <f t="shared" si="1"/>
        <v>7.5</v>
      </c>
      <c r="D25" s="64">
        <f t="shared" si="2"/>
        <v>6</v>
      </c>
      <c r="E25" s="64">
        <f>'Résultat du jour'!K15</f>
        <v>135</v>
      </c>
      <c r="F25" s="64">
        <f>'Résultat du jour'!M15</f>
        <v>0</v>
      </c>
      <c r="G25" s="67">
        <f t="shared" si="3"/>
        <v>20</v>
      </c>
      <c r="H25" s="36">
        <v>9</v>
      </c>
      <c r="I25" s="37">
        <v>9</v>
      </c>
      <c r="J25" s="37"/>
      <c r="K25" s="37">
        <v>7</v>
      </c>
      <c r="L25" s="37"/>
      <c r="M25" s="37" t="s">
        <v>88</v>
      </c>
      <c r="N25" s="37">
        <v>7</v>
      </c>
      <c r="O25" s="37">
        <v>6</v>
      </c>
      <c r="P25" s="37">
        <v>7</v>
      </c>
      <c r="Q25" s="37"/>
      <c r="R25" s="37"/>
      <c r="S25" s="37"/>
      <c r="T25" s="37"/>
      <c r="U25" s="37"/>
      <c r="V25" s="37"/>
      <c r="W25" s="37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"/>
      <c r="BI25" s="3"/>
    </row>
    <row r="26" spans="1:61">
      <c r="A26" s="35" t="s">
        <v>93</v>
      </c>
      <c r="B26" s="30">
        <f t="shared" si="0"/>
        <v>38</v>
      </c>
      <c r="C26" s="64">
        <f t="shared" si="1"/>
        <v>9.5</v>
      </c>
      <c r="D26" s="64">
        <f t="shared" si="2"/>
        <v>4</v>
      </c>
      <c r="E26" s="64">
        <f>'Résultat du jour'!K30</f>
        <v>0</v>
      </c>
      <c r="F26" s="64">
        <f>'Résultat du jour'!M30</f>
        <v>0</v>
      </c>
      <c r="G26" s="67">
        <f t="shared" si="3"/>
        <v>21</v>
      </c>
      <c r="H26" s="36"/>
      <c r="I26" s="37"/>
      <c r="J26" s="37"/>
      <c r="K26" s="37"/>
      <c r="L26" s="37">
        <v>16</v>
      </c>
      <c r="M26" s="37">
        <v>6</v>
      </c>
      <c r="N26" s="37" t="s">
        <v>88</v>
      </c>
      <c r="O26" s="37">
        <v>8</v>
      </c>
      <c r="P26" s="37">
        <v>8</v>
      </c>
      <c r="Q26" s="37"/>
      <c r="R26" s="37"/>
      <c r="S26" s="37"/>
      <c r="T26" s="37"/>
      <c r="U26" s="37"/>
      <c r="V26" s="37"/>
      <c r="W26" s="37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"/>
      <c r="BI26" s="3"/>
    </row>
    <row r="27" spans="1:61">
      <c r="A27" s="35" t="s">
        <v>90</v>
      </c>
      <c r="B27" s="30">
        <f t="shared" si="0"/>
        <v>32</v>
      </c>
      <c r="C27" s="64">
        <f t="shared" si="1"/>
        <v>10.666666666666666</v>
      </c>
      <c r="D27" s="64">
        <f t="shared" si="2"/>
        <v>3</v>
      </c>
      <c r="E27" s="64">
        <f>'Résultat du jour'!K9</f>
        <v>137</v>
      </c>
      <c r="F27" s="64">
        <f>'Résultat du jour'!M9</f>
        <v>0</v>
      </c>
      <c r="G27" s="67">
        <f t="shared" si="3"/>
        <v>22</v>
      </c>
      <c r="H27" s="36"/>
      <c r="I27" s="37"/>
      <c r="J27" s="37">
        <v>14</v>
      </c>
      <c r="K27" s="37">
        <v>8</v>
      </c>
      <c r="L27" s="37">
        <v>10</v>
      </c>
      <c r="M27" s="37" t="s">
        <v>88</v>
      </c>
      <c r="N27" s="37" t="s">
        <v>88</v>
      </c>
      <c r="O27" s="37" t="s">
        <v>88</v>
      </c>
      <c r="P27" s="37" t="s">
        <v>88</v>
      </c>
      <c r="Q27" s="37"/>
      <c r="R27" s="37"/>
      <c r="S27" s="37"/>
      <c r="T27" s="37"/>
      <c r="U27" s="37"/>
      <c r="V27" s="37"/>
      <c r="W27" s="37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"/>
      <c r="BI27" s="3"/>
    </row>
    <row r="28" spans="1:61">
      <c r="A28" s="35" t="s">
        <v>58</v>
      </c>
      <c r="B28" s="30">
        <f t="shared" si="0"/>
        <v>32</v>
      </c>
      <c r="C28" s="64">
        <f t="shared" si="1"/>
        <v>16</v>
      </c>
      <c r="D28" s="64">
        <f t="shared" si="2"/>
        <v>2</v>
      </c>
      <c r="E28" s="64">
        <f>'Résultat du jour'!K26</f>
        <v>0</v>
      </c>
      <c r="F28" s="64">
        <f>'Résultat du jour'!M26</f>
        <v>0</v>
      </c>
      <c r="G28" s="67">
        <f t="shared" si="3"/>
        <v>22</v>
      </c>
      <c r="H28" s="36"/>
      <c r="I28" s="37">
        <v>19</v>
      </c>
      <c r="J28" s="37"/>
      <c r="K28" s="37"/>
      <c r="L28" s="37"/>
      <c r="M28" s="37" t="s">
        <v>88</v>
      </c>
      <c r="N28" s="37">
        <v>13</v>
      </c>
      <c r="O28" s="37" t="s">
        <v>88</v>
      </c>
      <c r="P28" s="37" t="s">
        <v>88</v>
      </c>
      <c r="Q28" s="37"/>
      <c r="R28" s="37"/>
      <c r="S28" s="37"/>
      <c r="T28" s="37"/>
      <c r="U28" s="37"/>
      <c r="V28" s="37"/>
      <c r="W28" s="37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"/>
      <c r="BI28" s="3"/>
    </row>
    <row r="29" spans="1:61">
      <c r="A29" s="85" t="s">
        <v>105</v>
      </c>
      <c r="B29" s="30">
        <f t="shared" si="0"/>
        <v>23</v>
      </c>
      <c r="C29" s="64">
        <f t="shared" si="1"/>
        <v>11.5</v>
      </c>
      <c r="D29" s="64">
        <f t="shared" si="2"/>
        <v>2</v>
      </c>
      <c r="E29" s="64">
        <f>'Résultat du jour'!K29</f>
        <v>0</v>
      </c>
      <c r="F29" s="64">
        <f>'Résultat du jour'!M29</f>
        <v>0</v>
      </c>
      <c r="G29" s="67">
        <f t="shared" si="3"/>
        <v>24</v>
      </c>
      <c r="H29" s="36"/>
      <c r="I29" s="37"/>
      <c r="J29" s="37" t="s">
        <v>88</v>
      </c>
      <c r="K29" s="37" t="s">
        <v>88</v>
      </c>
      <c r="L29" s="37" t="s">
        <v>88</v>
      </c>
      <c r="M29" s="37" t="s">
        <v>88</v>
      </c>
      <c r="N29" s="37" t="s">
        <v>88</v>
      </c>
      <c r="O29" s="37">
        <v>10</v>
      </c>
      <c r="P29" s="37">
        <v>13</v>
      </c>
      <c r="Q29" s="37"/>
      <c r="R29" s="37"/>
      <c r="S29" s="37"/>
      <c r="T29" s="37"/>
      <c r="U29" s="37"/>
      <c r="V29" s="37"/>
      <c r="W29" s="37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"/>
      <c r="BI29" s="3"/>
    </row>
    <row r="30" spans="1:61">
      <c r="A30" s="41"/>
      <c r="B30" s="30" t="str">
        <f t="shared" si="0"/>
        <v/>
      </c>
      <c r="C30" s="64" t="str">
        <f t="shared" si="1"/>
        <v/>
      </c>
      <c r="D30" s="64" t="str">
        <f t="shared" si="2"/>
        <v/>
      </c>
      <c r="E30" s="64">
        <f>'Résultat du jour'!K32</f>
        <v>0</v>
      </c>
      <c r="F30" s="64">
        <f>'Résultat du jour'!M32</f>
        <v>0</v>
      </c>
      <c r="G30" s="67" t="str">
        <f t="shared" si="3"/>
        <v/>
      </c>
      <c r="H30" s="36"/>
      <c r="I30" s="37"/>
      <c r="J30" s="37" t="s">
        <v>88</v>
      </c>
      <c r="K30" s="37" t="s">
        <v>88</v>
      </c>
      <c r="L30" s="37" t="s">
        <v>88</v>
      </c>
      <c r="M30" s="37" t="s">
        <v>88</v>
      </c>
      <c r="N30" s="37" t="s">
        <v>88</v>
      </c>
      <c r="O30" s="37" t="s">
        <v>88</v>
      </c>
      <c r="P30" s="37" t="s">
        <v>88</v>
      </c>
      <c r="Q30" s="37"/>
      <c r="R30" s="37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"/>
      <c r="BI30" s="3"/>
    </row>
    <row r="31" spans="1:61">
      <c r="A31" s="41"/>
      <c r="B31" s="30" t="str">
        <f t="shared" si="0"/>
        <v/>
      </c>
      <c r="C31" s="64" t="str">
        <f t="shared" si="1"/>
        <v/>
      </c>
      <c r="D31" s="64" t="str">
        <f t="shared" si="2"/>
        <v/>
      </c>
      <c r="E31" s="64">
        <f>'Résultat du jour'!K33</f>
        <v>0</v>
      </c>
      <c r="F31" s="64">
        <f>'Résultat du jour'!M33</f>
        <v>0</v>
      </c>
      <c r="G31" s="67" t="str">
        <f t="shared" si="3"/>
        <v/>
      </c>
      <c r="H31" s="36"/>
      <c r="I31" s="37"/>
      <c r="J31" s="37"/>
      <c r="K31" s="37"/>
      <c r="L31" s="37"/>
      <c r="M31" s="37" t="s">
        <v>88</v>
      </c>
      <c r="N31" s="37" t="s">
        <v>88</v>
      </c>
      <c r="O31" s="37" t="s">
        <v>88</v>
      </c>
      <c r="P31" s="37" t="s">
        <v>88</v>
      </c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"/>
      <c r="BI31" s="3"/>
    </row>
    <row r="32" spans="1:61">
      <c r="A32" s="41"/>
      <c r="B32" s="30" t="str">
        <f t="shared" si="0"/>
        <v/>
      </c>
      <c r="C32" s="64" t="str">
        <f t="shared" si="1"/>
        <v/>
      </c>
      <c r="D32" s="64" t="str">
        <f t="shared" si="2"/>
        <v/>
      </c>
      <c r="E32" s="64">
        <f>'Résultat du jour'!K34</f>
        <v>0</v>
      </c>
      <c r="F32" s="64">
        <f>'Résultat du jour'!M34</f>
        <v>0</v>
      </c>
      <c r="G32" s="67" t="str">
        <f t="shared" si="3"/>
        <v/>
      </c>
      <c r="H32" s="36"/>
      <c r="I32" s="37"/>
      <c r="J32" s="37"/>
      <c r="K32" s="37"/>
      <c r="L32" s="37"/>
      <c r="M32" s="37" t="s">
        <v>88</v>
      </c>
      <c r="N32" s="37" t="s">
        <v>88</v>
      </c>
      <c r="O32" s="37" t="s">
        <v>88</v>
      </c>
      <c r="P32" s="37" t="s">
        <v>88</v>
      </c>
      <c r="Q32" s="37"/>
      <c r="R32" s="37"/>
      <c r="S32" s="37"/>
      <c r="T32" s="37"/>
      <c r="U32" s="37"/>
      <c r="V32" s="37"/>
      <c r="W32" s="37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"/>
    </row>
    <row r="33" spans="1:60">
      <c r="A33" s="41"/>
      <c r="B33" s="30" t="str">
        <f t="shared" si="0"/>
        <v/>
      </c>
      <c r="C33" s="64" t="str">
        <f t="shared" si="1"/>
        <v/>
      </c>
      <c r="D33" s="64" t="str">
        <f t="shared" si="2"/>
        <v/>
      </c>
      <c r="E33" s="64">
        <f>'Résultat du jour'!K35</f>
        <v>0</v>
      </c>
      <c r="F33" s="64">
        <f>'Résultat du jour'!M35</f>
        <v>0</v>
      </c>
      <c r="G33" s="67" t="str">
        <f t="shared" si="3"/>
        <v/>
      </c>
      <c r="H33" s="36"/>
      <c r="I33" s="37"/>
      <c r="J33" s="37"/>
      <c r="K33" s="37"/>
      <c r="L33" s="37"/>
      <c r="M33" s="37" t="s">
        <v>88</v>
      </c>
      <c r="N33" s="37" t="s">
        <v>88</v>
      </c>
      <c r="O33" s="37" t="s">
        <v>88</v>
      </c>
      <c r="P33" s="37" t="s">
        <v>88</v>
      </c>
      <c r="Q33" s="37"/>
      <c r="R33" s="37"/>
      <c r="S33" s="37"/>
      <c r="T33" s="37"/>
      <c r="U33" s="37"/>
      <c r="V33" s="37"/>
      <c r="W33" s="37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"/>
    </row>
    <row r="34" spans="1:60">
      <c r="A34" s="41"/>
      <c r="B34" s="30" t="str">
        <f t="shared" si="0"/>
        <v/>
      </c>
      <c r="C34" s="64" t="str">
        <f t="shared" si="1"/>
        <v/>
      </c>
      <c r="D34" s="64" t="str">
        <f t="shared" si="2"/>
        <v/>
      </c>
      <c r="E34" s="64">
        <f>'Résultat du jour'!K36</f>
        <v>0</v>
      </c>
      <c r="F34" s="64">
        <f>'Résultat du jour'!M36</f>
        <v>0</v>
      </c>
      <c r="G34" s="67" t="str">
        <f t="shared" si="3"/>
        <v/>
      </c>
      <c r="H34" s="36"/>
      <c r="I34" s="37"/>
      <c r="J34" s="37"/>
      <c r="K34" s="37"/>
      <c r="L34" s="37"/>
      <c r="M34" s="37" t="s">
        <v>88</v>
      </c>
      <c r="N34" s="37" t="s">
        <v>88</v>
      </c>
      <c r="O34" s="37" t="s">
        <v>88</v>
      </c>
      <c r="P34" s="37" t="s">
        <v>88</v>
      </c>
      <c r="Q34" s="37"/>
      <c r="R34" s="37"/>
      <c r="S34" s="37"/>
      <c r="T34" s="37"/>
      <c r="U34" s="37"/>
      <c r="V34" s="37"/>
      <c r="W34" s="37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"/>
    </row>
    <row r="35" spans="1:60">
      <c r="A35" s="41"/>
      <c r="B35" s="30" t="str">
        <f t="shared" si="0"/>
        <v/>
      </c>
      <c r="C35" s="64" t="str">
        <f t="shared" si="1"/>
        <v/>
      </c>
      <c r="D35" s="64" t="str">
        <f t="shared" si="2"/>
        <v/>
      </c>
      <c r="E35" s="64">
        <f>'Résultat du jour'!K37</f>
        <v>0</v>
      </c>
      <c r="F35" s="64">
        <f>'Résultat du jour'!M37</f>
        <v>0</v>
      </c>
      <c r="G35" s="67" t="str">
        <f t="shared" si="3"/>
        <v/>
      </c>
      <c r="H35" s="36"/>
      <c r="I35" s="37"/>
      <c r="J35" s="37"/>
      <c r="K35" s="37"/>
      <c r="L35" s="37"/>
      <c r="M35" s="37" t="s">
        <v>88</v>
      </c>
      <c r="N35" s="37" t="s">
        <v>88</v>
      </c>
      <c r="O35" s="37" t="s">
        <v>88</v>
      </c>
      <c r="P35" s="37" t="s">
        <v>88</v>
      </c>
      <c r="Q35" s="37"/>
      <c r="R35" s="37"/>
      <c r="S35" s="37"/>
      <c r="T35" s="37"/>
      <c r="U35" s="37"/>
      <c r="V35" s="37"/>
      <c r="W35" s="37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"/>
    </row>
    <row r="36" spans="1:60">
      <c r="A36" s="42"/>
      <c r="B36" s="30" t="str">
        <f t="shared" si="0"/>
        <v/>
      </c>
      <c r="C36" s="64" t="str">
        <f t="shared" si="1"/>
        <v/>
      </c>
      <c r="D36" s="64" t="str">
        <f t="shared" si="2"/>
        <v/>
      </c>
      <c r="E36" s="64">
        <f>'Résultat du jour'!K38</f>
        <v>0</v>
      </c>
      <c r="F36" s="64">
        <f>'Résultat du jour'!M38</f>
        <v>0</v>
      </c>
      <c r="G36" s="67" t="str">
        <f t="shared" si="3"/>
        <v/>
      </c>
      <c r="H36" s="36"/>
      <c r="I36" s="37"/>
      <c r="J36" s="37"/>
      <c r="K36" s="37"/>
      <c r="L36" s="37"/>
      <c r="M36" s="37" t="s">
        <v>88</v>
      </c>
      <c r="N36" s="37" t="s">
        <v>88</v>
      </c>
      <c r="O36" s="37" t="s">
        <v>88</v>
      </c>
      <c r="P36" s="37" t="s">
        <v>88</v>
      </c>
      <c r="Q36" s="37"/>
      <c r="R36" s="37"/>
      <c r="S36" s="37"/>
      <c r="T36" s="37"/>
      <c r="U36" s="37"/>
      <c r="V36" s="37"/>
      <c r="W36" s="37"/>
      <c r="X36" s="37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"/>
    </row>
    <row r="37" spans="1:60">
      <c r="A37" s="42"/>
      <c r="B37" s="30" t="str">
        <f t="shared" si="0"/>
        <v/>
      </c>
      <c r="C37" s="64" t="str">
        <f t="shared" si="1"/>
        <v/>
      </c>
      <c r="D37" s="64" t="str">
        <f t="shared" si="2"/>
        <v/>
      </c>
      <c r="E37" s="64">
        <f>'Résultat du jour'!K39</f>
        <v>0</v>
      </c>
      <c r="F37" s="64">
        <f>'Résultat du jour'!M39</f>
        <v>0</v>
      </c>
      <c r="G37" s="67" t="str">
        <f t="shared" si="3"/>
        <v/>
      </c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"/>
    </row>
    <row r="38" spans="1:60">
      <c r="A38" s="42"/>
      <c r="B38" s="30" t="str">
        <f t="shared" ref="B38:B69" si="4">IF(SUM(H38:BG38)=0,"",SUM(H38:BG38))</f>
        <v/>
      </c>
      <c r="C38" s="64" t="str">
        <f t="shared" ref="C38:C69" si="5">IF(SUM($H38:$BG38)=0,"",SUM($H38:$BG38)/COUNTIF($H38:$BG38,"&gt;=0"))</f>
        <v/>
      </c>
      <c r="D38" s="64" t="str">
        <f t="shared" ref="D38:D69" si="6">IF(A38="","",COUNTIF(H38:BG38,"&gt;=0"))</f>
        <v/>
      </c>
      <c r="E38" s="64">
        <f>'Résultat du jour'!K40</f>
        <v>0</v>
      </c>
      <c r="F38" s="64">
        <f>'Résultat du jour'!M40</f>
        <v>0</v>
      </c>
      <c r="G38" s="67" t="str">
        <f t="shared" ref="G38:G69" si="7">IF(B38="","",RANK($B38,$B$6:$B$81,0))</f>
        <v/>
      </c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"/>
    </row>
    <row r="39" spans="1:60">
      <c r="A39" s="42"/>
      <c r="B39" s="30" t="str">
        <f t="shared" si="4"/>
        <v/>
      </c>
      <c r="C39" s="64" t="str">
        <f t="shared" si="5"/>
        <v/>
      </c>
      <c r="D39" s="64" t="str">
        <f t="shared" si="6"/>
        <v/>
      </c>
      <c r="E39" s="64">
        <f>'Résultat du jour'!K41</f>
        <v>0</v>
      </c>
      <c r="F39" s="64">
        <f>'Résultat du jour'!M41</f>
        <v>0</v>
      </c>
      <c r="G39" s="67" t="str">
        <f t="shared" si="7"/>
        <v/>
      </c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"/>
    </row>
    <row r="40" spans="1:60">
      <c r="A40" s="43"/>
      <c r="B40" s="30" t="str">
        <f t="shared" si="4"/>
        <v/>
      </c>
      <c r="C40" s="64" t="str">
        <f t="shared" si="5"/>
        <v/>
      </c>
      <c r="D40" s="64" t="str">
        <f t="shared" si="6"/>
        <v/>
      </c>
      <c r="E40" s="64">
        <f>'Résultat du jour'!K42</f>
        <v>0</v>
      </c>
      <c r="F40" s="64">
        <f>'Résultat du jour'!M42</f>
        <v>0</v>
      </c>
      <c r="G40" s="67" t="str">
        <f t="shared" si="7"/>
        <v/>
      </c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"/>
    </row>
    <row r="41" spans="1:60">
      <c r="A41" s="43"/>
      <c r="B41" s="30" t="str">
        <f t="shared" si="4"/>
        <v/>
      </c>
      <c r="C41" s="64" t="str">
        <f t="shared" si="5"/>
        <v/>
      </c>
      <c r="D41" s="64" t="str">
        <f t="shared" si="6"/>
        <v/>
      </c>
      <c r="E41" s="64">
        <f>'Résultat du jour'!K43</f>
        <v>0</v>
      </c>
      <c r="F41" s="64">
        <f>'Résultat du jour'!M43</f>
        <v>0</v>
      </c>
      <c r="G41" s="67" t="str">
        <f t="shared" si="7"/>
        <v/>
      </c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"/>
    </row>
    <row r="42" spans="1:60">
      <c r="A42" s="44"/>
      <c r="B42" s="30" t="str">
        <f t="shared" si="4"/>
        <v/>
      </c>
      <c r="C42" s="64" t="str">
        <f t="shared" si="5"/>
        <v/>
      </c>
      <c r="D42" s="64" t="str">
        <f t="shared" si="6"/>
        <v/>
      </c>
      <c r="E42" s="64">
        <f>'Résultat du jour'!K44</f>
        <v>0</v>
      </c>
      <c r="F42" s="64">
        <f>'Résultat du jour'!M44</f>
        <v>0</v>
      </c>
      <c r="G42" s="67" t="str">
        <f t="shared" si="7"/>
        <v/>
      </c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"/>
    </row>
    <row r="43" spans="1:60">
      <c r="A43" s="44"/>
      <c r="B43" s="30" t="str">
        <f t="shared" si="4"/>
        <v/>
      </c>
      <c r="C43" s="64" t="str">
        <f t="shared" si="5"/>
        <v/>
      </c>
      <c r="D43" s="64" t="str">
        <f t="shared" si="6"/>
        <v/>
      </c>
      <c r="E43" s="64">
        <f>'Résultat du jour'!K45</f>
        <v>0</v>
      </c>
      <c r="F43" s="64">
        <f>'Résultat du jour'!M45</f>
        <v>0</v>
      </c>
      <c r="G43" s="67" t="str">
        <f t="shared" si="7"/>
        <v/>
      </c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"/>
    </row>
    <row r="44" spans="1:60">
      <c r="A44" s="44"/>
      <c r="B44" s="30" t="str">
        <f t="shared" si="4"/>
        <v/>
      </c>
      <c r="C44" s="64" t="str">
        <f t="shared" si="5"/>
        <v/>
      </c>
      <c r="D44" s="64" t="str">
        <f t="shared" si="6"/>
        <v/>
      </c>
      <c r="E44" s="64">
        <f>'Résultat du jour'!K46</f>
        <v>0</v>
      </c>
      <c r="F44" s="64">
        <f>'Résultat du jour'!M46</f>
        <v>0</v>
      </c>
      <c r="G44" s="67" t="str">
        <f t="shared" si="7"/>
        <v/>
      </c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"/>
    </row>
    <row r="45" spans="1:60">
      <c r="A45" s="43"/>
      <c r="B45" s="30" t="str">
        <f t="shared" si="4"/>
        <v/>
      </c>
      <c r="C45" s="64" t="str">
        <f t="shared" si="5"/>
        <v/>
      </c>
      <c r="D45" s="64" t="str">
        <f t="shared" si="6"/>
        <v/>
      </c>
      <c r="E45" s="64">
        <f>'Résultat du jour'!K47</f>
        <v>0</v>
      </c>
      <c r="F45" s="64">
        <f>'Résultat du jour'!M47</f>
        <v>0</v>
      </c>
      <c r="G45" s="67" t="str">
        <f t="shared" si="7"/>
        <v/>
      </c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"/>
    </row>
    <row r="46" spans="1:60">
      <c r="A46" s="43"/>
      <c r="B46" s="30" t="str">
        <f t="shared" si="4"/>
        <v/>
      </c>
      <c r="C46" s="64" t="str">
        <f t="shared" si="5"/>
        <v/>
      </c>
      <c r="D46" s="64" t="str">
        <f t="shared" si="6"/>
        <v/>
      </c>
      <c r="E46" s="64">
        <f>'Résultat du jour'!K48</f>
        <v>0</v>
      </c>
      <c r="F46" s="64">
        <f>'Résultat du jour'!M48</f>
        <v>0</v>
      </c>
      <c r="G46" s="67" t="str">
        <f t="shared" si="7"/>
        <v/>
      </c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"/>
    </row>
    <row r="47" spans="1:60">
      <c r="A47" s="43"/>
      <c r="B47" s="30" t="str">
        <f t="shared" si="4"/>
        <v/>
      </c>
      <c r="C47" s="64" t="str">
        <f t="shared" si="5"/>
        <v/>
      </c>
      <c r="D47" s="64" t="str">
        <f t="shared" si="6"/>
        <v/>
      </c>
      <c r="E47" s="64">
        <f>'Résultat du jour'!K49</f>
        <v>0</v>
      </c>
      <c r="F47" s="64">
        <f>'Résultat du jour'!M49</f>
        <v>0</v>
      </c>
      <c r="G47" s="67" t="str">
        <f t="shared" si="7"/>
        <v/>
      </c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"/>
    </row>
    <row r="48" spans="1:60">
      <c r="A48" s="44"/>
      <c r="B48" s="30" t="str">
        <f t="shared" si="4"/>
        <v/>
      </c>
      <c r="C48" s="64" t="str">
        <f t="shared" si="5"/>
        <v/>
      </c>
      <c r="D48" s="64" t="str">
        <f t="shared" si="6"/>
        <v/>
      </c>
      <c r="E48" s="64">
        <f>'Résultat du jour'!K50</f>
        <v>0</v>
      </c>
      <c r="F48" s="64">
        <f>'Résultat du jour'!M50</f>
        <v>0</v>
      </c>
      <c r="G48" s="67" t="str">
        <f t="shared" si="7"/>
        <v/>
      </c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"/>
    </row>
    <row r="49" spans="1:60">
      <c r="A49" s="44"/>
      <c r="B49" s="30" t="str">
        <f t="shared" si="4"/>
        <v/>
      </c>
      <c r="C49" s="64" t="str">
        <f t="shared" si="5"/>
        <v/>
      </c>
      <c r="D49" s="64" t="str">
        <f t="shared" si="6"/>
        <v/>
      </c>
      <c r="E49" s="64">
        <f>'Résultat du jour'!K51</f>
        <v>0</v>
      </c>
      <c r="F49" s="64">
        <f>'Résultat du jour'!M51</f>
        <v>0</v>
      </c>
      <c r="G49" s="67" t="str">
        <f t="shared" si="7"/>
        <v/>
      </c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"/>
    </row>
    <row r="50" spans="1:60">
      <c r="A50" s="44"/>
      <c r="B50" s="30" t="str">
        <f t="shared" si="4"/>
        <v/>
      </c>
      <c r="C50" s="64" t="str">
        <f t="shared" si="5"/>
        <v/>
      </c>
      <c r="D50" s="64" t="str">
        <f t="shared" si="6"/>
        <v/>
      </c>
      <c r="E50" s="64">
        <f>'Résultat du jour'!K52</f>
        <v>0</v>
      </c>
      <c r="F50" s="64">
        <f>'Résultat du jour'!M52</f>
        <v>0</v>
      </c>
      <c r="G50" s="67" t="str">
        <f t="shared" si="7"/>
        <v/>
      </c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"/>
    </row>
    <row r="51" spans="1:60">
      <c r="A51" s="44"/>
      <c r="B51" s="30" t="str">
        <f t="shared" si="4"/>
        <v/>
      </c>
      <c r="C51" s="64" t="str">
        <f t="shared" si="5"/>
        <v/>
      </c>
      <c r="D51" s="64" t="str">
        <f t="shared" si="6"/>
        <v/>
      </c>
      <c r="E51" s="64">
        <f>'Résultat du jour'!K53</f>
        <v>0</v>
      </c>
      <c r="F51" s="64">
        <f>'Résultat du jour'!M53</f>
        <v>0</v>
      </c>
      <c r="G51" s="67" t="str">
        <f t="shared" si="7"/>
        <v/>
      </c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"/>
    </row>
    <row r="52" spans="1:60">
      <c r="A52" s="44"/>
      <c r="B52" s="30" t="str">
        <f t="shared" si="4"/>
        <v/>
      </c>
      <c r="C52" s="64" t="str">
        <f t="shared" si="5"/>
        <v/>
      </c>
      <c r="D52" s="64" t="str">
        <f t="shared" si="6"/>
        <v/>
      </c>
      <c r="E52" s="64">
        <f>'Résultat du jour'!K54</f>
        <v>0</v>
      </c>
      <c r="F52" s="64">
        <f>'Résultat du jour'!M54</f>
        <v>0</v>
      </c>
      <c r="G52" s="67" t="str">
        <f t="shared" si="7"/>
        <v/>
      </c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"/>
    </row>
    <row r="53" spans="1:60">
      <c r="A53" s="44"/>
      <c r="B53" s="30" t="str">
        <f t="shared" si="4"/>
        <v/>
      </c>
      <c r="C53" s="64" t="str">
        <f t="shared" si="5"/>
        <v/>
      </c>
      <c r="D53" s="64" t="str">
        <f t="shared" si="6"/>
        <v/>
      </c>
      <c r="E53" s="64">
        <f>'Résultat du jour'!K55</f>
        <v>0</v>
      </c>
      <c r="F53" s="64">
        <f>'Résultat du jour'!M55</f>
        <v>0</v>
      </c>
      <c r="G53" s="67" t="str">
        <f t="shared" si="7"/>
        <v/>
      </c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"/>
    </row>
    <row r="54" spans="1:60">
      <c r="A54" s="45"/>
      <c r="B54" s="30" t="str">
        <f t="shared" si="4"/>
        <v/>
      </c>
      <c r="C54" s="64" t="str">
        <f t="shared" si="5"/>
        <v/>
      </c>
      <c r="D54" s="64" t="str">
        <f t="shared" si="6"/>
        <v/>
      </c>
      <c r="E54" s="64">
        <f>'Résultat du jour'!K56</f>
        <v>0</v>
      </c>
      <c r="F54" s="64">
        <f>'Résultat du jour'!M56</f>
        <v>0</v>
      </c>
      <c r="G54" s="67" t="str">
        <f t="shared" si="7"/>
        <v/>
      </c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"/>
    </row>
    <row r="55" spans="1:60">
      <c r="A55" s="45"/>
      <c r="B55" s="30" t="str">
        <f t="shared" si="4"/>
        <v/>
      </c>
      <c r="C55" s="64" t="str">
        <f t="shared" si="5"/>
        <v/>
      </c>
      <c r="D55" s="64" t="str">
        <f t="shared" si="6"/>
        <v/>
      </c>
      <c r="E55" s="64">
        <f>'Résultat du jour'!K57</f>
        <v>0</v>
      </c>
      <c r="F55" s="64">
        <f>'Résultat du jour'!M57</f>
        <v>0</v>
      </c>
      <c r="G55" s="67" t="str">
        <f t="shared" si="7"/>
        <v/>
      </c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"/>
    </row>
    <row r="56" spans="1:60">
      <c r="A56" s="45"/>
      <c r="B56" s="30" t="str">
        <f t="shared" si="4"/>
        <v/>
      </c>
      <c r="C56" s="64" t="str">
        <f t="shared" si="5"/>
        <v/>
      </c>
      <c r="D56" s="64" t="str">
        <f t="shared" si="6"/>
        <v/>
      </c>
      <c r="E56" s="64">
        <f>'Résultat du jour'!K58</f>
        <v>0</v>
      </c>
      <c r="F56" s="64">
        <f>'Résultat du jour'!M58</f>
        <v>0</v>
      </c>
      <c r="G56" s="67" t="str">
        <f t="shared" si="7"/>
        <v/>
      </c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"/>
    </row>
    <row r="57" spans="1:60">
      <c r="A57" s="43"/>
      <c r="B57" s="30" t="str">
        <f t="shared" si="4"/>
        <v/>
      </c>
      <c r="C57" s="64" t="str">
        <f t="shared" si="5"/>
        <v/>
      </c>
      <c r="D57" s="64" t="str">
        <f t="shared" si="6"/>
        <v/>
      </c>
      <c r="E57" s="64">
        <f>'Résultat du jour'!K59</f>
        <v>0</v>
      </c>
      <c r="F57" s="64">
        <f>'Résultat du jour'!M59</f>
        <v>0</v>
      </c>
      <c r="G57" s="67" t="str">
        <f t="shared" si="7"/>
        <v/>
      </c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"/>
    </row>
    <row r="58" spans="1:60">
      <c r="A58" s="43"/>
      <c r="B58" s="30" t="str">
        <f t="shared" si="4"/>
        <v/>
      </c>
      <c r="C58" s="64" t="str">
        <f t="shared" si="5"/>
        <v/>
      </c>
      <c r="D58" s="64" t="str">
        <f t="shared" si="6"/>
        <v/>
      </c>
      <c r="E58" s="64">
        <f>'Résultat du jour'!K60</f>
        <v>0</v>
      </c>
      <c r="F58" s="64">
        <f>'Résultat du jour'!M60</f>
        <v>0</v>
      </c>
      <c r="G58" s="67" t="str">
        <f t="shared" si="7"/>
        <v/>
      </c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"/>
    </row>
    <row r="59" spans="1:60">
      <c r="A59" s="43"/>
      <c r="B59" s="30" t="str">
        <f t="shared" si="4"/>
        <v/>
      </c>
      <c r="C59" s="64" t="str">
        <f t="shared" si="5"/>
        <v/>
      </c>
      <c r="D59" s="64" t="str">
        <f t="shared" si="6"/>
        <v/>
      </c>
      <c r="E59" s="64">
        <f>'Résultat du jour'!K61</f>
        <v>0</v>
      </c>
      <c r="F59" s="64">
        <f>'Résultat du jour'!M61</f>
        <v>0</v>
      </c>
      <c r="G59" s="67" t="str">
        <f t="shared" si="7"/>
        <v/>
      </c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"/>
    </row>
    <row r="60" spans="1:60">
      <c r="A60" s="45"/>
      <c r="B60" s="30" t="str">
        <f t="shared" si="4"/>
        <v/>
      </c>
      <c r="C60" s="64" t="str">
        <f t="shared" si="5"/>
        <v/>
      </c>
      <c r="D60" s="64" t="str">
        <f t="shared" si="6"/>
        <v/>
      </c>
      <c r="E60" s="64">
        <f>'Résultat du jour'!K62</f>
        <v>0</v>
      </c>
      <c r="F60" s="64">
        <f>'Résultat du jour'!M62</f>
        <v>0</v>
      </c>
      <c r="G60" s="67" t="str">
        <f t="shared" si="7"/>
        <v/>
      </c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"/>
    </row>
    <row r="61" spans="1:60">
      <c r="A61" s="45"/>
      <c r="B61" s="30" t="str">
        <f t="shared" si="4"/>
        <v/>
      </c>
      <c r="C61" s="64" t="str">
        <f t="shared" si="5"/>
        <v/>
      </c>
      <c r="D61" s="64" t="str">
        <f t="shared" si="6"/>
        <v/>
      </c>
      <c r="E61" s="64">
        <f>'Résultat du jour'!K63</f>
        <v>0</v>
      </c>
      <c r="F61" s="64">
        <f>'Résultat du jour'!M63</f>
        <v>0</v>
      </c>
      <c r="G61" s="67" t="str">
        <f t="shared" si="7"/>
        <v/>
      </c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"/>
    </row>
    <row r="62" spans="1:60">
      <c r="A62" s="45"/>
      <c r="B62" s="30" t="str">
        <f t="shared" si="4"/>
        <v/>
      </c>
      <c r="C62" s="64" t="str">
        <f t="shared" si="5"/>
        <v/>
      </c>
      <c r="D62" s="64" t="str">
        <f t="shared" si="6"/>
        <v/>
      </c>
      <c r="E62" s="64">
        <f>'Résultat du jour'!K64</f>
        <v>0</v>
      </c>
      <c r="F62" s="64">
        <f>'Résultat du jour'!M64</f>
        <v>0</v>
      </c>
      <c r="G62" s="67" t="str">
        <f t="shared" si="7"/>
        <v/>
      </c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"/>
    </row>
    <row r="63" spans="1:60">
      <c r="A63" s="45"/>
      <c r="B63" s="30" t="str">
        <f t="shared" si="4"/>
        <v/>
      </c>
      <c r="C63" s="64" t="str">
        <f t="shared" si="5"/>
        <v/>
      </c>
      <c r="D63" s="64" t="str">
        <f t="shared" si="6"/>
        <v/>
      </c>
      <c r="E63" s="64">
        <f>'Résultat du jour'!K65</f>
        <v>0</v>
      </c>
      <c r="F63" s="64">
        <f>'Résultat du jour'!M65</f>
        <v>0</v>
      </c>
      <c r="G63" s="67" t="str">
        <f t="shared" si="7"/>
        <v/>
      </c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"/>
    </row>
    <row r="64" spans="1:60">
      <c r="A64" s="45"/>
      <c r="B64" s="30" t="str">
        <f t="shared" si="4"/>
        <v/>
      </c>
      <c r="C64" s="64" t="str">
        <f t="shared" si="5"/>
        <v/>
      </c>
      <c r="D64" s="64" t="str">
        <f t="shared" si="6"/>
        <v/>
      </c>
      <c r="E64" s="64">
        <f>'Résultat du jour'!K66</f>
        <v>0</v>
      </c>
      <c r="F64" s="64">
        <f>'Résultat du jour'!M66</f>
        <v>0</v>
      </c>
      <c r="G64" s="67" t="str">
        <f t="shared" si="7"/>
        <v/>
      </c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"/>
    </row>
    <row r="65" spans="1:60">
      <c r="A65" s="45"/>
      <c r="B65" s="30" t="str">
        <f t="shared" si="4"/>
        <v/>
      </c>
      <c r="C65" s="64" t="str">
        <f t="shared" si="5"/>
        <v/>
      </c>
      <c r="D65" s="64" t="str">
        <f t="shared" si="6"/>
        <v/>
      </c>
      <c r="E65" s="64">
        <f>'Résultat du jour'!K67</f>
        <v>0</v>
      </c>
      <c r="F65" s="64">
        <f>'Résultat du jour'!M67</f>
        <v>0</v>
      </c>
      <c r="G65" s="67" t="str">
        <f t="shared" si="7"/>
        <v/>
      </c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"/>
    </row>
    <row r="66" spans="1:60">
      <c r="A66" s="43"/>
      <c r="B66" s="30" t="str">
        <f t="shared" si="4"/>
        <v/>
      </c>
      <c r="C66" s="64" t="str">
        <f t="shared" si="5"/>
        <v/>
      </c>
      <c r="D66" s="64" t="str">
        <f t="shared" si="6"/>
        <v/>
      </c>
      <c r="E66" s="64">
        <f>'Résultat du jour'!K68</f>
        <v>0</v>
      </c>
      <c r="F66" s="64">
        <f>'Résultat du jour'!M68</f>
        <v>0</v>
      </c>
      <c r="G66" s="67" t="str">
        <f t="shared" si="7"/>
        <v/>
      </c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"/>
    </row>
    <row r="67" spans="1:60">
      <c r="A67" s="43"/>
      <c r="B67" s="30" t="str">
        <f t="shared" si="4"/>
        <v/>
      </c>
      <c r="C67" s="64" t="str">
        <f t="shared" si="5"/>
        <v/>
      </c>
      <c r="D67" s="64" t="str">
        <f t="shared" si="6"/>
        <v/>
      </c>
      <c r="E67" s="64">
        <f>'Résultat du jour'!K69</f>
        <v>0</v>
      </c>
      <c r="F67" s="64">
        <f>'Résultat du jour'!M69</f>
        <v>0</v>
      </c>
      <c r="G67" s="67" t="str">
        <f t="shared" si="7"/>
        <v/>
      </c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"/>
    </row>
    <row r="68" spans="1:60">
      <c r="A68" s="43"/>
      <c r="B68" s="30" t="str">
        <f t="shared" si="4"/>
        <v/>
      </c>
      <c r="C68" s="64" t="str">
        <f t="shared" si="5"/>
        <v/>
      </c>
      <c r="D68" s="64" t="str">
        <f t="shared" si="6"/>
        <v/>
      </c>
      <c r="E68" s="64">
        <f>'Résultat du jour'!K70</f>
        <v>0</v>
      </c>
      <c r="F68" s="64">
        <f>'Résultat du jour'!M70</f>
        <v>0</v>
      </c>
      <c r="G68" s="67" t="str">
        <f t="shared" si="7"/>
        <v/>
      </c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"/>
    </row>
    <row r="69" spans="1:60">
      <c r="A69" s="45"/>
      <c r="B69" s="30" t="str">
        <f t="shared" si="4"/>
        <v/>
      </c>
      <c r="C69" s="64" t="str">
        <f t="shared" si="5"/>
        <v/>
      </c>
      <c r="D69" s="64" t="str">
        <f t="shared" si="6"/>
        <v/>
      </c>
      <c r="E69" s="64">
        <f>'Résultat du jour'!K71</f>
        <v>0</v>
      </c>
      <c r="F69" s="64">
        <f>'Résultat du jour'!M71</f>
        <v>0</v>
      </c>
      <c r="G69" s="67" t="str">
        <f t="shared" si="7"/>
        <v/>
      </c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"/>
    </row>
    <row r="70" spans="1:60">
      <c r="A70" s="45"/>
      <c r="B70" s="30" t="str">
        <f t="shared" ref="B70:B81" si="8">IF(SUM(H70:BG70)=0,"",SUM(H70:BG70))</f>
        <v/>
      </c>
      <c r="C70" s="64" t="str">
        <f t="shared" ref="C70:C81" si="9">IF(SUM($H70:$BG70)=0,"",SUM($H70:$BG70)/COUNTIF($H70:$BG70,"&gt;=0"))</f>
        <v/>
      </c>
      <c r="D70" s="64" t="str">
        <f t="shared" ref="D70:D81" si="10">IF(A70="","",COUNTIF(H70:BG70,"&gt;=0"))</f>
        <v/>
      </c>
      <c r="E70" s="64">
        <f>'Résultat du jour'!K72</f>
        <v>0</v>
      </c>
      <c r="F70" s="64">
        <f>'Résultat du jour'!M72</f>
        <v>0</v>
      </c>
      <c r="G70" s="67" t="str">
        <f t="shared" ref="G70:G81" si="11">IF(B70="","",RANK($B70,$B$6:$B$81,0))</f>
        <v/>
      </c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"/>
    </row>
    <row r="71" spans="1:60">
      <c r="A71" s="45"/>
      <c r="B71" s="30" t="str">
        <f t="shared" si="8"/>
        <v/>
      </c>
      <c r="C71" s="64" t="str">
        <f t="shared" si="9"/>
        <v/>
      </c>
      <c r="D71" s="64" t="str">
        <f t="shared" si="10"/>
        <v/>
      </c>
      <c r="E71" s="64">
        <f>'Résultat du jour'!K73</f>
        <v>0</v>
      </c>
      <c r="F71" s="64">
        <f>'Résultat du jour'!M73</f>
        <v>0</v>
      </c>
      <c r="G71" s="67" t="str">
        <f t="shared" si="11"/>
        <v/>
      </c>
      <c r="H71" s="3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"/>
    </row>
    <row r="72" spans="1:60">
      <c r="A72" s="43"/>
      <c r="B72" s="30" t="str">
        <f t="shared" si="8"/>
        <v/>
      </c>
      <c r="C72" s="64" t="str">
        <f t="shared" si="9"/>
        <v/>
      </c>
      <c r="D72" s="64" t="str">
        <f t="shared" si="10"/>
        <v/>
      </c>
      <c r="E72" s="64">
        <f>'Résultat du jour'!K74</f>
        <v>0</v>
      </c>
      <c r="F72" s="64">
        <f>'Résultat du jour'!M74</f>
        <v>0</v>
      </c>
      <c r="G72" s="67" t="str">
        <f t="shared" si="11"/>
        <v/>
      </c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"/>
    </row>
    <row r="73" spans="1:60">
      <c r="A73" s="43"/>
      <c r="B73" s="30" t="str">
        <f t="shared" si="8"/>
        <v/>
      </c>
      <c r="C73" s="64" t="str">
        <f t="shared" si="9"/>
        <v/>
      </c>
      <c r="D73" s="64" t="str">
        <f t="shared" si="10"/>
        <v/>
      </c>
      <c r="E73" s="64">
        <f>'Résultat du jour'!K75</f>
        <v>0</v>
      </c>
      <c r="F73" s="64">
        <f>'Résultat du jour'!M75</f>
        <v>0</v>
      </c>
      <c r="G73" s="67" t="str">
        <f t="shared" si="11"/>
        <v/>
      </c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"/>
    </row>
    <row r="74" spans="1:60">
      <c r="A74" s="43"/>
      <c r="B74" s="30" t="str">
        <f t="shared" si="8"/>
        <v/>
      </c>
      <c r="C74" s="64" t="str">
        <f t="shared" si="9"/>
        <v/>
      </c>
      <c r="D74" s="64" t="str">
        <f t="shared" si="10"/>
        <v/>
      </c>
      <c r="E74" s="64">
        <f>'Résultat du jour'!K76</f>
        <v>0</v>
      </c>
      <c r="F74" s="64">
        <f>'Résultat du jour'!M76</f>
        <v>0</v>
      </c>
      <c r="G74" s="67" t="str">
        <f t="shared" si="11"/>
        <v/>
      </c>
      <c r="H74" s="36"/>
      <c r="I74" s="37"/>
      <c r="J74" s="37"/>
      <c r="K74" s="37"/>
      <c r="L74" s="37"/>
      <c r="M74" s="31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"/>
    </row>
    <row r="75" spans="1:60">
      <c r="A75" s="43"/>
      <c r="B75" s="30" t="str">
        <f t="shared" si="8"/>
        <v/>
      </c>
      <c r="C75" s="64" t="str">
        <f t="shared" si="9"/>
        <v/>
      </c>
      <c r="D75" s="64" t="str">
        <f t="shared" si="10"/>
        <v/>
      </c>
      <c r="E75" s="64">
        <f>'Résultat du jour'!K77</f>
        <v>0</v>
      </c>
      <c r="F75" s="64">
        <f>'Résultat du jour'!M77</f>
        <v>0</v>
      </c>
      <c r="G75" s="67" t="str">
        <f t="shared" si="11"/>
        <v/>
      </c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"/>
    </row>
    <row r="76" spans="1:60">
      <c r="A76" s="44"/>
      <c r="B76" s="30" t="str">
        <f t="shared" si="8"/>
        <v/>
      </c>
      <c r="C76" s="64" t="str">
        <f t="shared" si="9"/>
        <v/>
      </c>
      <c r="D76" s="64" t="str">
        <f t="shared" si="10"/>
        <v/>
      </c>
      <c r="E76" s="64">
        <f>'Résultat du jour'!K78</f>
        <v>0</v>
      </c>
      <c r="F76" s="64">
        <f>'Résultat du jour'!M78</f>
        <v>0</v>
      </c>
      <c r="G76" s="67" t="str">
        <f t="shared" si="11"/>
        <v/>
      </c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"/>
    </row>
    <row r="77" spans="1:60">
      <c r="A77" s="45"/>
      <c r="B77" s="30" t="str">
        <f t="shared" si="8"/>
        <v/>
      </c>
      <c r="C77" s="64" t="str">
        <f t="shared" si="9"/>
        <v/>
      </c>
      <c r="D77" s="64" t="str">
        <f t="shared" si="10"/>
        <v/>
      </c>
      <c r="E77" s="64">
        <f>'Résultat du jour'!K79</f>
        <v>0</v>
      </c>
      <c r="F77" s="64">
        <f>'Résultat du jour'!M79</f>
        <v>0</v>
      </c>
      <c r="G77" s="67" t="str">
        <f t="shared" si="11"/>
        <v/>
      </c>
      <c r="H77" s="3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"/>
    </row>
    <row r="78" spans="1:60">
      <c r="A78" s="44"/>
      <c r="B78" s="30" t="str">
        <f t="shared" si="8"/>
        <v/>
      </c>
      <c r="C78" s="64" t="str">
        <f t="shared" si="9"/>
        <v/>
      </c>
      <c r="D78" s="64" t="str">
        <f t="shared" si="10"/>
        <v/>
      </c>
      <c r="E78" s="64">
        <f>'Résultat du jour'!K80</f>
        <v>0</v>
      </c>
      <c r="F78" s="64">
        <f>'Résultat du jour'!M80</f>
        <v>0</v>
      </c>
      <c r="G78" s="67" t="str">
        <f t="shared" si="11"/>
        <v/>
      </c>
      <c r="H78" s="36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"/>
    </row>
    <row r="79" spans="1:60">
      <c r="A79" s="44"/>
      <c r="B79" s="30" t="str">
        <f t="shared" si="8"/>
        <v/>
      </c>
      <c r="C79" s="64" t="str">
        <f t="shared" si="9"/>
        <v/>
      </c>
      <c r="D79" s="64" t="str">
        <f t="shared" si="10"/>
        <v/>
      </c>
      <c r="E79" s="64">
        <f>'Résultat du jour'!K81</f>
        <v>0</v>
      </c>
      <c r="F79" s="64">
        <f>'Résultat du jour'!M81</f>
        <v>0</v>
      </c>
      <c r="G79" s="67" t="str">
        <f t="shared" si="11"/>
        <v/>
      </c>
      <c r="H79" s="46"/>
      <c r="I79" s="47"/>
      <c r="J79" s="47"/>
      <c r="K79" s="47"/>
      <c r="L79" s="47"/>
      <c r="M79" s="47"/>
      <c r="N79" s="48"/>
      <c r="O79" s="47"/>
      <c r="P79" s="47"/>
      <c r="Q79" s="48"/>
      <c r="R79" s="48"/>
      <c r="S79" s="48"/>
      <c r="T79" s="48"/>
      <c r="U79" s="48"/>
      <c r="V79" s="48"/>
      <c r="W79" s="48"/>
      <c r="X79" s="37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"/>
    </row>
    <row r="80" spans="1:60">
      <c r="A80" s="44"/>
      <c r="B80" s="30" t="str">
        <f t="shared" si="8"/>
        <v/>
      </c>
      <c r="C80" s="64" t="str">
        <f t="shared" si="9"/>
        <v/>
      </c>
      <c r="D80" s="64" t="str">
        <f t="shared" si="10"/>
        <v/>
      </c>
      <c r="E80" s="64">
        <f>'Résultat du jour'!K82</f>
        <v>0</v>
      </c>
      <c r="F80" s="64">
        <f>'Résultat du jour'!M82</f>
        <v>0</v>
      </c>
      <c r="G80" s="67" t="str">
        <f t="shared" si="11"/>
        <v/>
      </c>
      <c r="H80" s="46"/>
      <c r="I80" s="47"/>
      <c r="J80" s="47"/>
      <c r="K80" s="47"/>
      <c r="L80" s="47"/>
      <c r="M80" s="47"/>
      <c r="N80" s="48"/>
      <c r="O80" s="47"/>
      <c r="P80" s="47"/>
      <c r="Q80" s="48"/>
      <c r="R80" s="48"/>
      <c r="S80" s="48"/>
      <c r="T80" s="48"/>
      <c r="U80" s="48"/>
      <c r="V80" s="48"/>
      <c r="W80" s="48"/>
      <c r="X80" s="37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"/>
    </row>
    <row r="81" spans="1:60">
      <c r="A81" s="49"/>
      <c r="B81" s="30" t="str">
        <f t="shared" si="8"/>
        <v/>
      </c>
      <c r="C81" s="64" t="str">
        <f t="shared" si="9"/>
        <v/>
      </c>
      <c r="D81" s="64" t="str">
        <f t="shared" si="10"/>
        <v/>
      </c>
      <c r="E81" s="64">
        <f>'Résultat du jour'!K83</f>
        <v>0</v>
      </c>
      <c r="F81" s="64">
        <f>'Résultat du jour'!M83</f>
        <v>0</v>
      </c>
      <c r="G81" s="67" t="str">
        <f t="shared" si="11"/>
        <v/>
      </c>
      <c r="H81" s="36"/>
      <c r="I81" s="37"/>
      <c r="J81" s="50"/>
      <c r="K81" s="50"/>
      <c r="L81" s="50"/>
      <c r="M81" s="50"/>
      <c r="N81" s="51"/>
      <c r="O81" s="50"/>
      <c r="P81" s="50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3"/>
    </row>
    <row r="82" spans="1:60">
      <c r="A82" s="52"/>
      <c r="B82" s="53"/>
      <c r="C82" s="53"/>
      <c r="D82" s="53"/>
      <c r="E82" s="53"/>
      <c r="F82" s="53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54"/>
      <c r="BG82" s="3"/>
      <c r="BH82" s="3"/>
    </row>
    <row r="83" spans="1:60">
      <c r="A83" s="52"/>
      <c r="B83" s="53"/>
      <c r="C83" s="53"/>
      <c r="D83" s="53"/>
      <c r="E83" s="53"/>
      <c r="F83" s="5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54"/>
      <c r="BG83" s="3"/>
      <c r="BH83" s="3"/>
    </row>
    <row r="84" spans="1:6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</sheetData>
  <sheetProtection sheet="1" objects="1" scenarios="1"/>
  <sortState ref="A6:BG81">
    <sortCondition ref="G6:G81"/>
  </sortState>
  <mergeCells count="1">
    <mergeCell ref="H2:BG2"/>
  </mergeCells>
  <pageMargins left="0.19685039370078741" right="0.23622047244094491" top="0.15748031496062992" bottom="0.15748031496062992" header="0" footer="0"/>
  <pageSetup paperSize="9" fitToHeight="0" orientation="landscape" horizontalDpi="4294967294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29"/>
  <sheetViews>
    <sheetView showGridLines="0" showZeros="0" tabSelected="1" workbookViewId="0">
      <selection activeCell="E27" sqref="E27"/>
    </sheetView>
  </sheetViews>
  <sheetFormatPr baseColWidth="10" defaultRowHeight="15"/>
  <cols>
    <col min="1" max="1" width="5.42578125" customWidth="1"/>
    <col min="3" max="4" width="7.140625" customWidth="1"/>
    <col min="6" max="8" width="5.7109375" customWidth="1"/>
  </cols>
  <sheetData>
    <row r="1" spans="1:8" ht="21">
      <c r="A1" s="95"/>
      <c r="B1" s="96"/>
      <c r="C1" s="96"/>
      <c r="D1" s="96"/>
      <c r="E1" s="96"/>
      <c r="F1" s="96"/>
      <c r="G1" s="96"/>
      <c r="H1" s="97"/>
    </row>
    <row r="2" spans="1:8" ht="24.75" customHeight="1">
      <c r="A2" s="98" t="s">
        <v>73</v>
      </c>
      <c r="B2" s="99"/>
      <c r="C2" s="99"/>
      <c r="D2" s="99"/>
      <c r="E2" s="99"/>
      <c r="F2" s="99"/>
      <c r="G2" s="99"/>
      <c r="H2" s="100"/>
    </row>
    <row r="3" spans="1:8" ht="21">
      <c r="A3" s="92" t="s">
        <v>109</v>
      </c>
      <c r="B3" s="93"/>
      <c r="C3" s="93"/>
      <c r="D3" s="93"/>
      <c r="E3" s="93"/>
      <c r="F3" s="93"/>
      <c r="G3" s="93"/>
      <c r="H3" s="94"/>
    </row>
    <row r="5" spans="1:8">
      <c r="A5" s="78" t="s">
        <v>87</v>
      </c>
      <c r="B5" s="78" t="str">
        <f>'Résultat du jour'!B7</f>
        <v>Prénom</v>
      </c>
      <c r="C5" s="78" t="str">
        <f>'Résultat du jour'!C7</f>
        <v>Points</v>
      </c>
      <c r="D5" s="78" t="str">
        <f>'Résultat du jour'!D7</f>
        <v>Série</v>
      </c>
      <c r="E5" s="78" t="str">
        <f>'Résultat du jour'!E7</f>
        <v>Moyenne</v>
      </c>
      <c r="F5" s="78" t="str">
        <f>'Résultat du jour'!F7</f>
        <v>L1</v>
      </c>
      <c r="G5" s="78" t="str">
        <f>'Résultat du jour'!G7</f>
        <v>L2</v>
      </c>
      <c r="H5" s="78" t="str">
        <f>'Résultat du jour'!H7</f>
        <v>L3</v>
      </c>
    </row>
    <row r="6" spans="1:8">
      <c r="A6" s="79">
        <f>'Résultat du jour'!A18</f>
        <v>1</v>
      </c>
      <c r="B6" s="76" t="str">
        <f>'Résultat du jour'!B18</f>
        <v>Julien</v>
      </c>
      <c r="C6" s="76">
        <f>'Résultat du jour'!C18</f>
        <v>20</v>
      </c>
      <c r="D6" s="76">
        <f>'Résultat du jour'!D18</f>
        <v>535</v>
      </c>
      <c r="E6" s="77">
        <f>'Résultat du jour'!E18</f>
        <v>178.33333333333334</v>
      </c>
      <c r="F6" s="76">
        <f>'Résultat du jour'!F18</f>
        <v>165</v>
      </c>
      <c r="G6" s="76">
        <f>'Résultat du jour'!G18</f>
        <v>169</v>
      </c>
      <c r="H6" s="76">
        <f>'Résultat du jour'!H18</f>
        <v>201</v>
      </c>
    </row>
    <row r="7" spans="1:8">
      <c r="A7" s="79">
        <f>'Résultat du jour'!A13</f>
        <v>2</v>
      </c>
      <c r="B7" s="76" t="str">
        <f>'Résultat du jour'!B13</f>
        <v>Jean-Yves</v>
      </c>
      <c r="C7" s="76">
        <f>'Résultat du jour'!C13</f>
        <v>19</v>
      </c>
      <c r="D7" s="76">
        <f>'Résultat du jour'!D13</f>
        <v>495</v>
      </c>
      <c r="E7" s="77">
        <f>'Résultat du jour'!E13</f>
        <v>165</v>
      </c>
      <c r="F7" s="76">
        <f>'Résultat du jour'!F13</f>
        <v>136</v>
      </c>
      <c r="G7" s="76">
        <f>'Résultat du jour'!G13</f>
        <v>154</v>
      </c>
      <c r="H7" s="76">
        <f>'Résultat du jour'!H13</f>
        <v>205</v>
      </c>
    </row>
    <row r="8" spans="1:8">
      <c r="A8" s="79">
        <f>'Résultat du jour'!A17</f>
        <v>3</v>
      </c>
      <c r="B8" s="76" t="str">
        <f>'Résultat du jour'!B17</f>
        <v>Manu</v>
      </c>
      <c r="C8" s="76">
        <f>'Résultat du jour'!C17</f>
        <v>18</v>
      </c>
      <c r="D8" s="76">
        <f>'Résultat du jour'!D17</f>
        <v>492</v>
      </c>
      <c r="E8" s="77">
        <f>'Résultat du jour'!E17</f>
        <v>164</v>
      </c>
      <c r="F8" s="76">
        <f>'Résultat du jour'!F17</f>
        <v>179</v>
      </c>
      <c r="G8" s="76">
        <f>'Résultat du jour'!G17</f>
        <v>161</v>
      </c>
      <c r="H8" s="76">
        <f>'Résultat du jour'!H17</f>
        <v>152</v>
      </c>
    </row>
    <row r="9" spans="1:8">
      <c r="A9" s="79">
        <f>'Résultat du jour'!A16</f>
        <v>4</v>
      </c>
      <c r="B9" s="76" t="str">
        <f>'Résultat du jour'!B16</f>
        <v>Michel M</v>
      </c>
      <c r="C9" s="76">
        <f>'Résultat du jour'!C16</f>
        <v>17</v>
      </c>
      <c r="D9" s="76">
        <f>'Résultat du jour'!D16</f>
        <v>454</v>
      </c>
      <c r="E9" s="77">
        <f>'Résultat du jour'!E16</f>
        <v>151.33333333333334</v>
      </c>
      <c r="F9" s="76">
        <f>'Résultat du jour'!F16</f>
        <v>163</v>
      </c>
      <c r="G9" s="76">
        <f>'Résultat du jour'!G16</f>
        <v>146</v>
      </c>
      <c r="H9" s="76">
        <f>'Résultat du jour'!H16</f>
        <v>145</v>
      </c>
    </row>
    <row r="10" spans="1:8">
      <c r="A10" s="79">
        <f>'Résultat du jour'!A12</f>
        <v>5</v>
      </c>
      <c r="B10" s="76" t="str">
        <f>'Résultat du jour'!B12</f>
        <v>François</v>
      </c>
      <c r="C10" s="76">
        <f>'Résultat du jour'!C12</f>
        <v>16</v>
      </c>
      <c r="D10" s="76">
        <f>'Résultat du jour'!D12</f>
        <v>399</v>
      </c>
      <c r="E10" s="77">
        <f>'Résultat du jour'!E12</f>
        <v>133</v>
      </c>
      <c r="F10" s="76">
        <f>'Résultat du jour'!F12</f>
        <v>109</v>
      </c>
      <c r="G10" s="76">
        <f>'Résultat du jour'!G12</f>
        <v>136</v>
      </c>
      <c r="H10" s="76">
        <f>'Résultat du jour'!H12</f>
        <v>154</v>
      </c>
    </row>
    <row r="11" spans="1:8">
      <c r="A11" s="79">
        <f>'Résultat du jour'!A14</f>
        <v>6</v>
      </c>
      <c r="B11" s="76" t="str">
        <f>'Résultat du jour'!B14</f>
        <v>Gerard</v>
      </c>
      <c r="C11" s="76">
        <f>'Résultat du jour'!C14</f>
        <v>15</v>
      </c>
      <c r="D11" s="76">
        <f>'Résultat du jour'!D14</f>
        <v>386</v>
      </c>
      <c r="E11" s="77">
        <f>'Résultat du jour'!E14</f>
        <v>128.66666666666666</v>
      </c>
      <c r="F11" s="76">
        <f>'Résultat du jour'!F14</f>
        <v>142</v>
      </c>
      <c r="G11" s="76">
        <f>'Résultat du jour'!G14</f>
        <v>113</v>
      </c>
      <c r="H11" s="76">
        <f>'Résultat du jour'!H14</f>
        <v>131</v>
      </c>
    </row>
    <row r="12" spans="1:8">
      <c r="A12" s="79">
        <f>'Résultat du jour'!A8</f>
        <v>7</v>
      </c>
      <c r="B12" s="76" t="str">
        <f>'Résultat du jour'!B8</f>
        <v>Catherine</v>
      </c>
      <c r="C12" s="76">
        <f>'Résultat du jour'!C8</f>
        <v>14</v>
      </c>
      <c r="D12" s="76">
        <f>'Résultat du jour'!D8</f>
        <v>376</v>
      </c>
      <c r="E12" s="77">
        <f>'Résultat du jour'!E8</f>
        <v>125.33333333333333</v>
      </c>
      <c r="F12" s="76">
        <f>'Résultat du jour'!F8</f>
        <v>132</v>
      </c>
      <c r="G12" s="76">
        <f>'Résultat du jour'!G8</f>
        <v>132</v>
      </c>
      <c r="H12" s="76">
        <f>'Résultat du jour'!H8</f>
        <v>112</v>
      </c>
    </row>
    <row r="13" spans="1:8">
      <c r="A13" s="79">
        <f>'Résultat du jour'!A15</f>
        <v>8</v>
      </c>
      <c r="B13" s="76" t="str">
        <f>'Résultat du jour'!B15</f>
        <v>Paul</v>
      </c>
      <c r="C13" s="76">
        <f>'Résultat du jour'!C15</f>
        <v>13</v>
      </c>
      <c r="D13" s="76">
        <f>'Résultat du jour'!D15</f>
        <v>366</v>
      </c>
      <c r="E13" s="77">
        <f>'Résultat du jour'!E15</f>
        <v>122</v>
      </c>
      <c r="F13" s="76">
        <f>'Résultat du jour'!F15</f>
        <v>114</v>
      </c>
      <c r="G13" s="76">
        <f>'Résultat du jour'!G15</f>
        <v>135</v>
      </c>
      <c r="H13" s="76">
        <f>'Résultat du jour'!H15</f>
        <v>117</v>
      </c>
    </row>
    <row r="14" spans="1:8">
      <c r="A14" s="79">
        <f>'Résultat du jour'!A9</f>
        <v>9</v>
      </c>
      <c r="B14" s="76" t="str">
        <f>'Résultat du jour'!B9</f>
        <v>Brigitte</v>
      </c>
      <c r="C14" s="76">
        <f>'Résultat du jour'!C9</f>
        <v>12</v>
      </c>
      <c r="D14" s="76">
        <f>'Résultat du jour'!D9</f>
        <v>365</v>
      </c>
      <c r="E14" s="77">
        <f>'Résultat du jour'!E9</f>
        <v>121.66666666666667</v>
      </c>
      <c r="F14" s="76">
        <f>'Résultat du jour'!F9</f>
        <v>124</v>
      </c>
      <c r="G14" s="76">
        <f>'Résultat du jour'!G9</f>
        <v>104</v>
      </c>
      <c r="H14" s="76">
        <f>'Résultat du jour'!H9</f>
        <v>137</v>
      </c>
    </row>
    <row r="15" spans="1:8">
      <c r="A15" s="79">
        <f>'Résultat du jour'!A20</f>
        <v>10</v>
      </c>
      <c r="B15" s="76" t="str">
        <f>'Résultat du jour'!B20</f>
        <v>Daniel</v>
      </c>
      <c r="C15" s="76">
        <f>'Résultat du jour'!C20</f>
        <v>11</v>
      </c>
      <c r="D15" s="76">
        <f>'Résultat du jour'!D20</f>
        <v>350</v>
      </c>
      <c r="E15" s="77">
        <f>'Résultat du jour'!E20</f>
        <v>116.66666666666667</v>
      </c>
      <c r="F15" s="76">
        <f>'Résultat du jour'!F20</f>
        <v>113</v>
      </c>
      <c r="G15" s="76">
        <f>'Résultat du jour'!G20</f>
        <v>113</v>
      </c>
      <c r="H15" s="76">
        <f>'Résultat du jour'!H20</f>
        <v>124</v>
      </c>
    </row>
    <row r="16" spans="1:8">
      <c r="A16" s="79" t="str">
        <f>'Résultat du jour'!A10</f>
        <v/>
      </c>
      <c r="B16" s="76" t="str">
        <f>'Résultat du jour'!B10</f>
        <v>Frederic</v>
      </c>
      <c r="C16" s="76" t="str">
        <f>'Résultat du jour'!C10</f>
        <v/>
      </c>
      <c r="D16" s="76" t="str">
        <f>'Résultat du jour'!D10</f>
        <v/>
      </c>
      <c r="E16" s="77" t="str">
        <f>'Résultat du jour'!E10</f>
        <v/>
      </c>
      <c r="F16" s="76">
        <f>'Résultat du jour'!F10</f>
        <v>0</v>
      </c>
      <c r="G16" s="76">
        <f>'Résultat du jour'!G10</f>
        <v>0</v>
      </c>
      <c r="H16" s="76">
        <f>'Résultat du jour'!H10</f>
        <v>0</v>
      </c>
    </row>
    <row r="17" spans="1:8">
      <c r="A17" s="79" t="str">
        <f>'Résultat du jour'!A11</f>
        <v/>
      </c>
      <c r="B17" s="76" t="str">
        <f>'Résultat du jour'!B11</f>
        <v>Franck</v>
      </c>
      <c r="C17" s="76" t="str">
        <f>'Résultat du jour'!C11</f>
        <v/>
      </c>
      <c r="D17" s="76" t="str">
        <f>'Résultat du jour'!D11</f>
        <v/>
      </c>
      <c r="E17" s="77" t="str">
        <f>'Résultat du jour'!E11</f>
        <v/>
      </c>
      <c r="F17" s="76">
        <f>'Résultat du jour'!F11</f>
        <v>0</v>
      </c>
      <c r="G17" s="76">
        <f>'Résultat du jour'!G11</f>
        <v>0</v>
      </c>
      <c r="H17" s="76">
        <f>'Résultat du jour'!H11</f>
        <v>0</v>
      </c>
    </row>
    <row r="18" spans="1:8">
      <c r="A18" s="79" t="str">
        <f>'Résultat du jour'!A19</f>
        <v/>
      </c>
      <c r="B18" s="76" t="str">
        <f>'Résultat du jour'!B19</f>
        <v>Bernard</v>
      </c>
      <c r="C18" s="76" t="str">
        <f>'Résultat du jour'!C19</f>
        <v/>
      </c>
      <c r="D18" s="76" t="str">
        <f>'Résultat du jour'!D19</f>
        <v/>
      </c>
      <c r="E18" s="77">
        <f>'Résultat du jour'!E19</f>
        <v>0</v>
      </c>
      <c r="F18" s="76">
        <f>'Résultat du jour'!F19</f>
        <v>0</v>
      </c>
      <c r="G18" s="76">
        <f>'Résultat du jour'!G19</f>
        <v>0</v>
      </c>
      <c r="H18" s="76">
        <f>'Résultat du jour'!H19</f>
        <v>0</v>
      </c>
    </row>
    <row r="19" spans="1:8">
      <c r="A19" s="79" t="str">
        <f>'Résultat du jour'!A21</f>
        <v/>
      </c>
      <c r="B19" s="76">
        <f>'Résultat du jour'!B21</f>
        <v>0</v>
      </c>
      <c r="C19" s="76" t="str">
        <f>'Résultat du jour'!C21</f>
        <v/>
      </c>
      <c r="D19" s="76" t="str">
        <f>'Résultat du jour'!D21</f>
        <v/>
      </c>
      <c r="E19" s="77" t="str">
        <f>'Résultat du jour'!E21</f>
        <v/>
      </c>
      <c r="F19" s="76">
        <f>'Résultat du jour'!F21</f>
        <v>0</v>
      </c>
      <c r="G19" s="76">
        <f>'Résultat du jour'!G21</f>
        <v>0</v>
      </c>
      <c r="H19" s="76">
        <f>'Résultat du jour'!H21</f>
        <v>0</v>
      </c>
    </row>
    <row r="20" spans="1:8">
      <c r="A20" s="79" t="str">
        <f>'Résultat du jour'!A22</f>
        <v/>
      </c>
      <c r="B20" s="76">
        <f>'Résultat du jour'!B22</f>
        <v>0</v>
      </c>
      <c r="C20" s="76" t="str">
        <f>'Résultat du jour'!C22</f>
        <v/>
      </c>
      <c r="D20" s="76" t="str">
        <f>'Résultat du jour'!D22</f>
        <v/>
      </c>
      <c r="E20" s="77" t="str">
        <f>'Résultat du jour'!E22</f>
        <v/>
      </c>
      <c r="F20" s="76">
        <f>'Résultat du jour'!F22</f>
        <v>0</v>
      </c>
      <c r="G20" s="76">
        <f>'Résultat du jour'!G22</f>
        <v>0</v>
      </c>
      <c r="H20" s="76">
        <f>'Résultat du jour'!H22</f>
        <v>0</v>
      </c>
    </row>
    <row r="21" spans="1:8">
      <c r="A21" s="79" t="str">
        <f>'Résultat du jour'!A23</f>
        <v/>
      </c>
      <c r="B21" s="76">
        <f>'Résultat du jour'!B23</f>
        <v>0</v>
      </c>
      <c r="C21" s="76" t="str">
        <f>'Résultat du jour'!C23</f>
        <v/>
      </c>
      <c r="D21" s="76" t="str">
        <f>'Résultat du jour'!D23</f>
        <v/>
      </c>
      <c r="E21" s="77" t="str">
        <f>'Résultat du jour'!E23</f>
        <v/>
      </c>
      <c r="F21" s="76">
        <f>'Résultat du jour'!F23</f>
        <v>0</v>
      </c>
      <c r="G21" s="76">
        <f>'Résultat du jour'!G23</f>
        <v>0</v>
      </c>
      <c r="H21" s="76">
        <f>'Résultat du jour'!H23</f>
        <v>0</v>
      </c>
    </row>
    <row r="22" spans="1:8">
      <c r="A22" s="79" t="str">
        <f>'Résultat du jour'!A24</f>
        <v/>
      </c>
      <c r="B22" s="76">
        <f>'Résultat du jour'!B24</f>
        <v>0</v>
      </c>
      <c r="C22" s="76" t="str">
        <f>'Résultat du jour'!C24</f>
        <v/>
      </c>
      <c r="D22" s="76" t="str">
        <f>'Résultat du jour'!D24</f>
        <v/>
      </c>
      <c r="E22" s="77" t="str">
        <f>'Résultat du jour'!E24</f>
        <v/>
      </c>
      <c r="F22" s="76">
        <f>'Résultat du jour'!F24</f>
        <v>0</v>
      </c>
      <c r="G22" s="76">
        <f>'Résultat du jour'!G24</f>
        <v>0</v>
      </c>
      <c r="H22" s="76">
        <f>'Résultat du jour'!H24</f>
        <v>0</v>
      </c>
    </row>
    <row r="23" spans="1:8">
      <c r="A23" s="79" t="str">
        <f>'Résultat du jour'!A25</f>
        <v/>
      </c>
      <c r="B23" s="76">
        <f>'Résultat du jour'!B25</f>
        <v>0</v>
      </c>
      <c r="C23" s="76" t="str">
        <f>'Résultat du jour'!C25</f>
        <v/>
      </c>
      <c r="D23" s="76" t="str">
        <f>'Résultat du jour'!D25</f>
        <v/>
      </c>
      <c r="E23" s="77" t="str">
        <f>'Résultat du jour'!E25</f>
        <v/>
      </c>
      <c r="F23" s="76">
        <f>'Résultat du jour'!F25</f>
        <v>0</v>
      </c>
      <c r="G23" s="76">
        <f>'Résultat du jour'!G25</f>
        <v>0</v>
      </c>
      <c r="H23" s="76">
        <f>'Résultat du jour'!H25</f>
        <v>0</v>
      </c>
    </row>
    <row r="24" spans="1:8">
      <c r="A24" s="79" t="str">
        <f>'Résultat du jour'!A26</f>
        <v/>
      </c>
      <c r="B24" s="76">
        <f>'Résultat du jour'!B26</f>
        <v>0</v>
      </c>
      <c r="C24" s="76" t="str">
        <f>'Résultat du jour'!C26</f>
        <v/>
      </c>
      <c r="D24" s="76" t="str">
        <f>'Résultat du jour'!D26</f>
        <v/>
      </c>
      <c r="E24" s="77" t="str">
        <f>'Résultat du jour'!E26</f>
        <v/>
      </c>
      <c r="F24" s="76">
        <f>'Résultat du jour'!F26</f>
        <v>0</v>
      </c>
      <c r="G24" s="76">
        <f>'Résultat du jour'!G26</f>
        <v>0</v>
      </c>
      <c r="H24" s="76">
        <f>'Résultat du jour'!H26</f>
        <v>0</v>
      </c>
    </row>
    <row r="25" spans="1:8">
      <c r="A25" s="79" t="str">
        <f>'Résultat du jour'!A27</f>
        <v/>
      </c>
      <c r="B25" s="76">
        <f>'Résultat du jour'!B27</f>
        <v>0</v>
      </c>
      <c r="C25" s="76" t="str">
        <f>'Résultat du jour'!C27</f>
        <v/>
      </c>
      <c r="D25" s="76" t="str">
        <f>'Résultat du jour'!D27</f>
        <v/>
      </c>
      <c r="E25" s="77" t="str">
        <f>'Résultat du jour'!E27</f>
        <v/>
      </c>
      <c r="F25" s="76">
        <f>'Résultat du jour'!F27</f>
        <v>0</v>
      </c>
      <c r="G25" s="76">
        <f>'Résultat du jour'!G27</f>
        <v>0</v>
      </c>
      <c r="H25" s="76">
        <f>'Résultat du jour'!H27</f>
        <v>0</v>
      </c>
    </row>
    <row r="26" spans="1:8">
      <c r="A26" s="79" t="str">
        <f>'Résultat du jour'!A28</f>
        <v/>
      </c>
      <c r="B26" s="76">
        <f>'Résultat du jour'!B28</f>
        <v>0</v>
      </c>
      <c r="C26" s="76" t="str">
        <f>'Résultat du jour'!C28</f>
        <v/>
      </c>
      <c r="D26" s="76" t="str">
        <f>'Résultat du jour'!D28</f>
        <v/>
      </c>
      <c r="E26" s="77" t="str">
        <f>'Résultat du jour'!E28</f>
        <v/>
      </c>
      <c r="F26" s="76">
        <f>'Résultat du jour'!F28</f>
        <v>0</v>
      </c>
      <c r="G26" s="76">
        <f>'Résultat du jour'!G28</f>
        <v>0</v>
      </c>
      <c r="H26" s="76">
        <f>'Résultat du jour'!H28</f>
        <v>0</v>
      </c>
    </row>
    <row r="27" spans="1:8">
      <c r="A27" s="79" t="str">
        <f>'Résultat du jour'!A29</f>
        <v/>
      </c>
      <c r="B27" s="76">
        <f>'Résultat du jour'!B29</f>
        <v>0</v>
      </c>
      <c r="C27" s="76" t="str">
        <f>'Résultat du jour'!C29</f>
        <v/>
      </c>
      <c r="D27" s="76" t="str">
        <f>'Résultat du jour'!D29</f>
        <v/>
      </c>
      <c r="E27" s="77" t="str">
        <f>'Résultat du jour'!E29</f>
        <v/>
      </c>
      <c r="F27" s="76">
        <f>'Résultat du jour'!F29</f>
        <v>0</v>
      </c>
      <c r="G27" s="76">
        <f>'Résultat du jour'!G29</f>
        <v>0</v>
      </c>
      <c r="H27" s="76">
        <f>'Résultat du jour'!H29</f>
        <v>0</v>
      </c>
    </row>
    <row r="28" spans="1:8">
      <c r="A28" s="79" t="str">
        <f>'Résultat du jour'!A30</f>
        <v/>
      </c>
      <c r="B28" s="76">
        <f>'Résultat du jour'!B30</f>
        <v>0</v>
      </c>
      <c r="C28" s="76" t="str">
        <f>'Résultat du jour'!C30</f>
        <v/>
      </c>
      <c r="D28" s="76" t="str">
        <f>'Résultat du jour'!D30</f>
        <v/>
      </c>
      <c r="E28" s="77" t="str">
        <f>'Résultat du jour'!E30</f>
        <v/>
      </c>
      <c r="F28" s="76">
        <f>'Résultat du jour'!F30</f>
        <v>0</v>
      </c>
      <c r="G28" s="76">
        <f>'Résultat du jour'!G30</f>
        <v>0</v>
      </c>
      <c r="H28" s="76">
        <f>'Résultat du jour'!H30</f>
        <v>0</v>
      </c>
    </row>
    <row r="29" spans="1:8">
      <c r="A29" s="79" t="str">
        <f>'Résultat du jour'!A31</f>
        <v/>
      </c>
      <c r="B29" s="76">
        <f>'Résultat du jour'!B31</f>
        <v>0</v>
      </c>
      <c r="C29" s="76" t="str">
        <f>'Résultat du jour'!C31</f>
        <v/>
      </c>
      <c r="D29" s="76" t="str">
        <f>'Résultat du jour'!D31</f>
        <v/>
      </c>
      <c r="E29" s="77" t="str">
        <f>'Résultat du jour'!E31</f>
        <v/>
      </c>
      <c r="F29" s="76">
        <f>'Résultat du jour'!F31</f>
        <v>0</v>
      </c>
      <c r="G29" s="76">
        <f>'Résultat du jour'!G31</f>
        <v>0</v>
      </c>
      <c r="H29" s="76">
        <f>'Résultat du jour'!H31</f>
        <v>0</v>
      </c>
    </row>
  </sheetData>
  <sortState ref="A6:H18">
    <sortCondition ref="A6"/>
  </sortState>
  <mergeCells count="3">
    <mergeCell ref="A3:H3"/>
    <mergeCell ref="A1:H1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33"/>
  <sheetViews>
    <sheetView workbookViewId="0">
      <selection activeCell="J24" sqref="J24"/>
    </sheetView>
  </sheetViews>
  <sheetFormatPr baseColWidth="10" defaultRowHeight="15"/>
  <cols>
    <col min="1" max="1" width="5.42578125" customWidth="1"/>
    <col min="3" max="3" width="8.7109375" customWidth="1"/>
    <col min="4" max="4" width="8.42578125" customWidth="1"/>
    <col min="6" max="7" width="8.5703125" customWidth="1"/>
    <col min="8" max="8" width="5.7109375" customWidth="1"/>
  </cols>
  <sheetData>
    <row r="1" spans="1:8" ht="21">
      <c r="A1" s="101" t="s">
        <v>56</v>
      </c>
      <c r="B1" s="102"/>
      <c r="C1" s="102"/>
      <c r="D1" s="102"/>
      <c r="E1" s="102"/>
      <c r="F1" s="102"/>
      <c r="G1" s="103"/>
      <c r="H1" s="83"/>
    </row>
    <row r="2" spans="1:8" ht="21">
      <c r="A2" s="104"/>
      <c r="B2" s="105"/>
      <c r="C2" s="105"/>
      <c r="D2" s="105"/>
      <c r="E2" s="105"/>
      <c r="F2" s="105"/>
      <c r="G2" s="106"/>
      <c r="H2" s="83"/>
    </row>
    <row r="3" spans="1:8" ht="21">
      <c r="A3" s="107"/>
      <c r="B3" s="108"/>
      <c r="C3" s="108"/>
      <c r="D3" s="108"/>
      <c r="E3" s="108"/>
      <c r="F3" s="108"/>
      <c r="G3" s="109"/>
      <c r="H3" s="83"/>
    </row>
    <row r="5" spans="1:8">
      <c r="A5" s="78" t="s">
        <v>87</v>
      </c>
      <c r="B5" s="78" t="str">
        <f>'Résultat du jour'!B7</f>
        <v>Prénom</v>
      </c>
      <c r="C5" s="78" t="str">
        <f>'Résultat du jour'!C7</f>
        <v>Points</v>
      </c>
      <c r="D5" s="78" t="s">
        <v>95</v>
      </c>
      <c r="E5" s="78" t="s">
        <v>96</v>
      </c>
      <c r="F5" s="78" t="s">
        <v>99</v>
      </c>
      <c r="G5" s="78" t="s">
        <v>100</v>
      </c>
      <c r="H5" s="81"/>
    </row>
    <row r="6" spans="1:8">
      <c r="A6" s="79">
        <f>Résultats!G6</f>
        <v>1</v>
      </c>
      <c r="B6" s="76"/>
      <c r="C6" s="86"/>
      <c r="D6" s="76"/>
      <c r="E6" s="84"/>
      <c r="F6" s="76"/>
      <c r="G6" s="76"/>
      <c r="H6" s="82"/>
    </row>
    <row r="7" spans="1:8">
      <c r="A7" s="79">
        <f>Résultats!G7</f>
        <v>2</v>
      </c>
      <c r="B7" s="76"/>
      <c r="C7" s="86"/>
      <c r="D7" s="76"/>
      <c r="E7" s="84"/>
      <c r="F7" s="76"/>
      <c r="G7" s="76"/>
      <c r="H7" s="82"/>
    </row>
    <row r="8" spans="1:8">
      <c r="A8" s="79">
        <f>Résultats!G8</f>
        <v>3</v>
      </c>
      <c r="B8" s="76"/>
      <c r="C8" s="86"/>
      <c r="D8" s="76"/>
      <c r="E8" s="84"/>
      <c r="F8" s="76"/>
      <c r="G8" s="76"/>
      <c r="H8" s="82"/>
    </row>
    <row r="9" spans="1:8">
      <c r="A9" s="79">
        <f>Résultats!G9</f>
        <v>4</v>
      </c>
      <c r="B9" s="76"/>
      <c r="C9" s="86"/>
      <c r="D9" s="76"/>
      <c r="E9" s="84"/>
      <c r="F9" s="76"/>
      <c r="G9" s="76"/>
      <c r="H9" s="82"/>
    </row>
    <row r="10" spans="1:8">
      <c r="A10" s="79">
        <f>Résultats!G10</f>
        <v>5</v>
      </c>
      <c r="B10" s="76"/>
      <c r="C10" s="86"/>
      <c r="D10" s="76"/>
      <c r="E10" s="84"/>
      <c r="F10" s="76"/>
      <c r="G10" s="76"/>
      <c r="H10" s="82"/>
    </row>
    <row r="11" spans="1:8">
      <c r="A11" s="79">
        <f>Résultats!G11</f>
        <v>6</v>
      </c>
      <c r="B11" s="76"/>
      <c r="C11" s="86"/>
      <c r="D11" s="76"/>
      <c r="E11" s="84"/>
      <c r="F11" s="76"/>
      <c r="G11" s="76"/>
      <c r="H11" s="82"/>
    </row>
    <row r="12" spans="1:8">
      <c r="A12" s="79">
        <f>Résultats!G12</f>
        <v>7</v>
      </c>
      <c r="B12" s="76"/>
      <c r="C12" s="86"/>
      <c r="D12" s="76"/>
      <c r="E12" s="84"/>
      <c r="F12" s="76"/>
      <c r="G12" s="76"/>
      <c r="H12" s="82"/>
    </row>
    <row r="13" spans="1:8">
      <c r="A13" s="79">
        <f>Résultats!G13</f>
        <v>8</v>
      </c>
      <c r="B13" s="76"/>
      <c r="C13" s="86"/>
      <c r="D13" s="76"/>
      <c r="E13" s="84"/>
      <c r="F13" s="76"/>
      <c r="G13" s="76"/>
      <c r="H13" s="82"/>
    </row>
    <row r="14" spans="1:8">
      <c r="A14" s="79">
        <f>Résultats!G14</f>
        <v>9</v>
      </c>
      <c r="B14" s="76"/>
      <c r="C14" s="86"/>
      <c r="D14" s="76"/>
      <c r="E14" s="84"/>
      <c r="F14" s="76"/>
      <c r="G14" s="76"/>
      <c r="H14" s="82"/>
    </row>
    <row r="15" spans="1:8">
      <c r="A15" s="79">
        <f>Résultats!G15</f>
        <v>10</v>
      </c>
      <c r="B15" s="76"/>
      <c r="C15" s="86"/>
      <c r="D15" s="76"/>
      <c r="E15" s="84"/>
      <c r="F15" s="76"/>
      <c r="G15" s="76"/>
      <c r="H15" s="82"/>
    </row>
    <row r="16" spans="1:8">
      <c r="A16" s="79">
        <f>Résultats!G16</f>
        <v>11</v>
      </c>
      <c r="B16" s="76"/>
      <c r="C16" s="86"/>
      <c r="D16" s="76"/>
      <c r="E16" s="84"/>
      <c r="F16" s="76"/>
      <c r="G16" s="76"/>
      <c r="H16" s="82"/>
    </row>
    <row r="17" spans="1:8">
      <c r="A17" s="79">
        <f>Résultats!G17</f>
        <v>12</v>
      </c>
      <c r="B17" s="76"/>
      <c r="C17" s="86"/>
      <c r="D17" s="76"/>
      <c r="E17" s="84"/>
      <c r="F17" s="76"/>
      <c r="G17" s="76"/>
      <c r="H17" s="82"/>
    </row>
    <row r="18" spans="1:8">
      <c r="A18" s="79">
        <f>Résultats!G18</f>
        <v>13</v>
      </c>
      <c r="B18" s="76"/>
      <c r="C18" s="86"/>
      <c r="D18" s="76"/>
      <c r="E18" s="84"/>
      <c r="F18" s="76"/>
      <c r="G18" s="76"/>
      <c r="H18" s="82"/>
    </row>
    <row r="19" spans="1:8">
      <c r="A19" s="79">
        <f>Résultats!G19</f>
        <v>14</v>
      </c>
      <c r="B19" s="76"/>
      <c r="C19" s="86"/>
      <c r="D19" s="76"/>
      <c r="E19" s="84"/>
      <c r="F19" s="76"/>
      <c r="G19" s="76"/>
      <c r="H19" s="82"/>
    </row>
    <row r="20" spans="1:8">
      <c r="A20" s="79">
        <f>Résultats!G20</f>
        <v>15</v>
      </c>
      <c r="B20" s="76"/>
      <c r="C20" s="86"/>
      <c r="D20" s="76"/>
      <c r="E20" s="84"/>
      <c r="F20" s="76"/>
      <c r="G20" s="76"/>
      <c r="H20" s="82"/>
    </row>
    <row r="21" spans="1:8">
      <c r="A21" s="79">
        <f>Résultats!G21</f>
        <v>16</v>
      </c>
      <c r="B21" s="76"/>
      <c r="C21" s="86"/>
      <c r="D21" s="76"/>
      <c r="E21" s="84"/>
      <c r="F21" s="76"/>
      <c r="G21" s="76"/>
      <c r="H21" s="82"/>
    </row>
    <row r="22" spans="1:8">
      <c r="A22" s="79">
        <f>Résultats!G22</f>
        <v>17</v>
      </c>
      <c r="B22" s="76"/>
      <c r="C22" s="86"/>
      <c r="D22" s="76"/>
      <c r="E22" s="84"/>
      <c r="F22" s="76"/>
      <c r="G22" s="76"/>
      <c r="H22" s="82"/>
    </row>
    <row r="23" spans="1:8">
      <c r="A23" s="79">
        <f>Résultats!G23</f>
        <v>18</v>
      </c>
      <c r="B23" s="76"/>
      <c r="C23" s="86"/>
      <c r="D23" s="76"/>
      <c r="E23" s="84"/>
      <c r="F23" s="76"/>
      <c r="G23" s="76"/>
      <c r="H23" s="82"/>
    </row>
    <row r="24" spans="1:8">
      <c r="A24" s="79">
        <f>Résultats!G24</f>
        <v>19</v>
      </c>
      <c r="B24" s="76"/>
      <c r="C24" s="86"/>
      <c r="D24" s="76"/>
      <c r="E24" s="84"/>
      <c r="F24" s="76"/>
      <c r="G24" s="76"/>
      <c r="H24" s="82"/>
    </row>
    <row r="25" spans="1:8">
      <c r="A25" s="79">
        <f>Résultats!G25</f>
        <v>20</v>
      </c>
      <c r="B25" s="76"/>
      <c r="C25" s="86"/>
      <c r="D25" s="76"/>
      <c r="E25" s="84"/>
      <c r="F25" s="76"/>
      <c r="G25" s="76"/>
      <c r="H25" s="82"/>
    </row>
    <row r="26" spans="1:8">
      <c r="A26" s="79">
        <f>Résultats!G26</f>
        <v>21</v>
      </c>
      <c r="B26" s="76"/>
      <c r="C26" s="86"/>
      <c r="D26" s="76"/>
      <c r="E26" s="84"/>
      <c r="F26" s="76"/>
      <c r="G26" s="76"/>
      <c r="H26" s="82"/>
    </row>
    <row r="27" spans="1:8">
      <c r="A27" s="79">
        <f>Résultats!G27</f>
        <v>22</v>
      </c>
      <c r="B27" s="76"/>
      <c r="C27" s="86"/>
      <c r="D27" s="76"/>
      <c r="E27" s="84"/>
      <c r="F27" s="76"/>
      <c r="G27" s="76"/>
      <c r="H27" s="82"/>
    </row>
    <row r="28" spans="1:8">
      <c r="A28" s="79">
        <f>Résultats!G28</f>
        <v>22</v>
      </c>
      <c r="B28" s="76"/>
      <c r="C28" s="86"/>
      <c r="D28" s="76"/>
      <c r="E28" s="84"/>
      <c r="F28" s="76"/>
      <c r="G28" s="76"/>
      <c r="H28" s="82"/>
    </row>
    <row r="29" spans="1:8">
      <c r="A29" s="79">
        <f>Résultats!G29</f>
        <v>24</v>
      </c>
      <c r="B29" s="76"/>
      <c r="C29" s="86"/>
      <c r="D29" s="76"/>
      <c r="E29" s="84"/>
      <c r="F29" s="76"/>
      <c r="G29" s="76"/>
    </row>
    <row r="30" spans="1:8">
      <c r="A30" s="79" t="str">
        <f>Résultats!G30</f>
        <v/>
      </c>
      <c r="B30" s="76">
        <f>Résultats!A30</f>
        <v>0</v>
      </c>
      <c r="C30" s="86" t="str">
        <f>Résultats!B30</f>
        <v/>
      </c>
      <c r="D30" s="76" t="str">
        <f>Résultats!D30</f>
        <v/>
      </c>
      <c r="E30" s="84" t="str">
        <f>Résultats!C30</f>
        <v/>
      </c>
      <c r="F30" s="76">
        <f>Résultats!E30</f>
        <v>0</v>
      </c>
      <c r="G30" s="76">
        <f>Résultats!F30</f>
        <v>0</v>
      </c>
    </row>
    <row r="31" spans="1:8">
      <c r="A31" s="80"/>
    </row>
    <row r="32" spans="1:8">
      <c r="A32" t="s">
        <v>101</v>
      </c>
    </row>
    <row r="33" spans="1:1">
      <c r="A33" t="s">
        <v>102</v>
      </c>
    </row>
  </sheetData>
  <mergeCells count="1">
    <mergeCell ref="A1:G3"/>
  </mergeCells>
  <conditionalFormatting sqref="E6:E30">
    <cfRule type="cellIs" dxfId="2" priority="3" operator="greaterThan">
      <formula>15</formula>
    </cfRule>
  </conditionalFormatting>
  <conditionalFormatting sqref="F6:F29">
    <cfRule type="cellIs" dxfId="1" priority="2" operator="greaterThan">
      <formula>200</formula>
    </cfRule>
  </conditionalFormatting>
  <conditionalFormatting sqref="G6:G30">
    <cfRule type="cellIs" dxfId="0" priority="1" operator="greaterThan">
      <formula>600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21</vt:i4>
      </vt:variant>
    </vt:vector>
  </HeadingPairs>
  <TitlesOfParts>
    <vt:vector size="25" baseType="lpstr">
      <vt:lpstr>Résultat du jour</vt:lpstr>
      <vt:lpstr>Résultats</vt:lpstr>
      <vt:lpstr>Pour le site Résultat</vt:lpstr>
      <vt:lpstr>Pour le site Classement</vt:lpstr>
      <vt:lpstr>ancre_archives_série</vt:lpstr>
      <vt:lpstr>ancre_date_jour</vt:lpstr>
      <vt:lpstr>ancre_meilleur_ligne</vt:lpstr>
      <vt:lpstr>ancre_résultat_date</vt:lpstr>
      <vt:lpstr>archives_résultats</vt:lpstr>
      <vt:lpstr>clé_class_indiv</vt:lpstr>
      <vt:lpstr>clé_trie</vt:lpstr>
      <vt:lpstr>clé_trie_résultats</vt:lpstr>
      <vt:lpstr>clétrirésultat_jourclas</vt:lpstr>
      <vt:lpstr>contrôle_série</vt:lpstr>
      <vt:lpstr>efface_résultats</vt:lpstr>
      <vt:lpstr>Résultats!Impression_des_titres</vt:lpstr>
      <vt:lpstr>meilleure_ligne</vt:lpstr>
      <vt:lpstr>Meilleure_série</vt:lpstr>
      <vt:lpstr>Points_résultat_jour</vt:lpstr>
      <vt:lpstr>Résultats!Zone_d_impression</vt:lpstr>
      <vt:lpstr>zone_trie</vt:lpstr>
      <vt:lpstr>zone_trie_a_bd</vt:lpstr>
      <vt:lpstr>zone_trie_prénom</vt:lpstr>
      <vt:lpstr>zone_trie_résultat_jour_clas</vt:lpstr>
      <vt:lpstr>zone_trie_résultats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CRESSON Philippe</dc:creator>
  <cp:lastModifiedBy>Manu</cp:lastModifiedBy>
  <cp:lastPrinted>2014-01-23T22:11:00Z</cp:lastPrinted>
  <dcterms:created xsi:type="dcterms:W3CDTF">2011-09-24T07:27:11Z</dcterms:created>
  <dcterms:modified xsi:type="dcterms:W3CDTF">2015-10-11T09:00:36Z</dcterms:modified>
</cp:coreProperties>
</file>