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99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12" i="1"/>
  <c r="G112"/>
  <c r="F112"/>
  <c r="J238" s="1"/>
  <c r="D112"/>
  <c r="I112" s="1"/>
  <c r="H111"/>
  <c r="G111"/>
  <c r="F111"/>
  <c r="D111"/>
  <c r="I111" s="1"/>
  <c r="H110"/>
  <c r="G110"/>
  <c r="F110"/>
  <c r="D110"/>
  <c r="I110" s="1"/>
  <c r="H109"/>
  <c r="G109"/>
  <c r="F109"/>
  <c r="D109"/>
  <c r="J235" s="1"/>
  <c r="H108"/>
  <c r="G108"/>
  <c r="F108"/>
  <c r="J234" s="1"/>
  <c r="D108"/>
  <c r="I108" s="1"/>
  <c r="H107"/>
  <c r="G107"/>
  <c r="F107"/>
  <c r="D107"/>
  <c r="I107" s="1"/>
  <c r="H106"/>
  <c r="G106"/>
  <c r="F106"/>
  <c r="D106"/>
  <c r="I106" s="1"/>
  <c r="H105"/>
  <c r="G105"/>
  <c r="F105"/>
  <c r="D105"/>
  <c r="J231" s="1"/>
  <c r="H104"/>
  <c r="G104"/>
  <c r="F104"/>
  <c r="J230" s="1"/>
  <c r="D104"/>
  <c r="I104" s="1"/>
  <c r="H103"/>
  <c r="G103"/>
  <c r="F103"/>
  <c r="D103"/>
  <c r="I103" s="1"/>
  <c r="H102"/>
  <c r="G102"/>
  <c r="F102"/>
  <c r="D102"/>
  <c r="I102" s="1"/>
  <c r="H101"/>
  <c r="G101"/>
  <c r="F101"/>
  <c r="D101"/>
  <c r="J227" s="1"/>
  <c r="H100"/>
  <c r="G100"/>
  <c r="F100"/>
  <c r="J226" s="1"/>
  <c r="D100"/>
  <c r="I100" s="1"/>
  <c r="H99"/>
  <c r="G99"/>
  <c r="F99"/>
  <c r="D99"/>
  <c r="I99" s="1"/>
  <c r="H98"/>
  <c r="G98"/>
  <c r="F98"/>
  <c r="D98"/>
  <c r="I98" s="1"/>
  <c r="H97"/>
  <c r="G97"/>
  <c r="F97"/>
  <c r="D97"/>
  <c r="J223" s="1"/>
  <c r="H96"/>
  <c r="G96"/>
  <c r="F96"/>
  <c r="J222" s="1"/>
  <c r="D96"/>
  <c r="I96" s="1"/>
  <c r="H95"/>
  <c r="G95"/>
  <c r="F95"/>
  <c r="D95"/>
  <c r="I95" s="1"/>
  <c r="H94"/>
  <c r="G94"/>
  <c r="F94"/>
  <c r="D94"/>
  <c r="I94" s="1"/>
  <c r="H93"/>
  <c r="G93"/>
  <c r="F93"/>
  <c r="D93"/>
  <c r="J219" s="1"/>
  <c r="H92"/>
  <c r="G92"/>
  <c r="F92"/>
  <c r="J218" s="1"/>
  <c r="D92"/>
  <c r="I92" s="1"/>
  <c r="H91"/>
  <c r="G91"/>
  <c r="F91"/>
  <c r="D91"/>
  <c r="I91" s="1"/>
  <c r="H90"/>
  <c r="G90"/>
  <c r="F90"/>
  <c r="D90"/>
  <c r="I90" s="1"/>
  <c r="H89"/>
  <c r="G89"/>
  <c r="F89"/>
  <c r="D89"/>
  <c r="J215" s="1"/>
  <c r="H88"/>
  <c r="G88"/>
  <c r="F88"/>
  <c r="J214" s="1"/>
  <c r="D88"/>
  <c r="I88" s="1"/>
  <c r="H86"/>
  <c r="D86"/>
  <c r="I83"/>
  <c r="B83"/>
  <c r="F83" s="1"/>
  <c r="A83"/>
  <c r="I82"/>
  <c r="G82"/>
  <c r="C82"/>
  <c r="B82"/>
  <c r="H82" s="1"/>
  <c r="A82"/>
  <c r="I81"/>
  <c r="H81"/>
  <c r="G81"/>
  <c r="E81"/>
  <c r="D81"/>
  <c r="C81"/>
  <c r="B81"/>
  <c r="F81" s="1"/>
  <c r="A81"/>
  <c r="I80"/>
  <c r="H80"/>
  <c r="E80"/>
  <c r="D80"/>
  <c r="B80"/>
  <c r="F80" s="1"/>
  <c r="A80"/>
  <c r="I79"/>
  <c r="E79"/>
  <c r="B79"/>
  <c r="F79" s="1"/>
  <c r="A79"/>
  <c r="I78"/>
  <c r="B78"/>
  <c r="G78" s="1"/>
  <c r="A78"/>
  <c r="I77"/>
  <c r="H77"/>
  <c r="G77"/>
  <c r="E77"/>
  <c r="D77"/>
  <c r="C77"/>
  <c r="B77"/>
  <c r="F77" s="1"/>
  <c r="A77"/>
  <c r="I76"/>
  <c r="H76"/>
  <c r="E76"/>
  <c r="D76"/>
  <c r="B76"/>
  <c r="F76" s="1"/>
  <c r="A76"/>
  <c r="I75"/>
  <c r="E75"/>
  <c r="B75"/>
  <c r="F75" s="1"/>
  <c r="A75"/>
  <c r="I74"/>
  <c r="B74"/>
  <c r="G74" s="1"/>
  <c r="A74"/>
  <c r="I73"/>
  <c r="H73"/>
  <c r="G73"/>
  <c r="E73"/>
  <c r="D73"/>
  <c r="C73"/>
  <c r="B73"/>
  <c r="F73" s="1"/>
  <c r="A73"/>
  <c r="I72"/>
  <c r="H72"/>
  <c r="E72"/>
  <c r="D72"/>
  <c r="B72"/>
  <c r="F72" s="1"/>
  <c r="A72"/>
  <c r="I71"/>
  <c r="E71"/>
  <c r="B71"/>
  <c r="F71" s="1"/>
  <c r="A71"/>
  <c r="I70"/>
  <c r="B70"/>
  <c r="G70" s="1"/>
  <c r="A70"/>
  <c r="I69"/>
  <c r="H69"/>
  <c r="G69"/>
  <c r="E69"/>
  <c r="D69"/>
  <c r="C69"/>
  <c r="B69"/>
  <c r="F69" s="1"/>
  <c r="A69"/>
  <c r="I68"/>
  <c r="H68"/>
  <c r="E68"/>
  <c r="D68"/>
  <c r="B68"/>
  <c r="F68" s="1"/>
  <c r="A68"/>
  <c r="I67"/>
  <c r="E67"/>
  <c r="B67"/>
  <c r="F67" s="1"/>
  <c r="A67"/>
  <c r="I66"/>
  <c r="B66"/>
  <c r="G66" s="1"/>
  <c r="A66"/>
  <c r="I65"/>
  <c r="H65"/>
  <c r="G65"/>
  <c r="E65"/>
  <c r="D65"/>
  <c r="C65"/>
  <c r="B65"/>
  <c r="F65" s="1"/>
  <c r="A65"/>
  <c r="I64"/>
  <c r="H64"/>
  <c r="E64"/>
  <c r="D64"/>
  <c r="B64"/>
  <c r="F64" s="1"/>
  <c r="A64"/>
  <c r="I63"/>
  <c r="E63"/>
  <c r="B63"/>
  <c r="F63" s="1"/>
  <c r="A63"/>
  <c r="I62"/>
  <c r="B62"/>
  <c r="G62" s="1"/>
  <c r="A62"/>
  <c r="I61"/>
  <c r="H61"/>
  <c r="G61"/>
  <c r="E61"/>
  <c r="D61"/>
  <c r="C61"/>
  <c r="B61"/>
  <c r="F61" s="1"/>
  <c r="A61"/>
  <c r="I60"/>
  <c r="H60"/>
  <c r="E60"/>
  <c r="D60"/>
  <c r="B60"/>
  <c r="F60" s="1"/>
  <c r="A60"/>
  <c r="I59"/>
  <c r="E59"/>
  <c r="B59"/>
  <c r="F59" s="1"/>
  <c r="A59"/>
  <c r="I58"/>
  <c r="B58"/>
  <c r="G58" s="1"/>
  <c r="A58"/>
  <c r="I57"/>
  <c r="H57"/>
  <c r="G57"/>
  <c r="E57"/>
  <c r="D57"/>
  <c r="C57"/>
  <c r="B57"/>
  <c r="F57" s="1"/>
  <c r="A57"/>
  <c r="I56"/>
  <c r="H56"/>
  <c r="E56"/>
  <c r="D56"/>
  <c r="B56"/>
  <c r="F56" s="1"/>
  <c r="A56"/>
  <c r="I55"/>
  <c r="E55"/>
  <c r="B55"/>
  <c r="F55" s="1"/>
  <c r="A55"/>
  <c r="I54"/>
  <c r="B54"/>
  <c r="G54" s="1"/>
  <c r="A54"/>
  <c r="I53"/>
  <c r="H53"/>
  <c r="G53"/>
  <c r="E53"/>
  <c r="D53"/>
  <c r="C53"/>
  <c r="B53"/>
  <c r="F53" s="1"/>
  <c r="A53"/>
  <c r="I52"/>
  <c r="H52"/>
  <c r="E52"/>
  <c r="D52"/>
  <c r="B52"/>
  <c r="F52" s="1"/>
  <c r="A52"/>
  <c r="I51"/>
  <c r="E51"/>
  <c r="B51"/>
  <c r="F51" s="1"/>
  <c r="A51"/>
  <c r="I50"/>
  <c r="B50"/>
  <c r="G50" s="1"/>
  <c r="A50"/>
  <c r="I49"/>
  <c r="H49"/>
  <c r="G49"/>
  <c r="E49"/>
  <c r="D49"/>
  <c r="C49"/>
  <c r="B49"/>
  <c r="F49" s="1"/>
  <c r="A49"/>
  <c r="I48"/>
  <c r="H48"/>
  <c r="E48"/>
  <c r="D48"/>
  <c r="B48"/>
  <c r="F48" s="1"/>
  <c r="A48"/>
  <c r="I47"/>
  <c r="E47"/>
  <c r="B47"/>
  <c r="F47" s="1"/>
  <c r="A47"/>
  <c r="I46"/>
  <c r="B46"/>
  <c r="G46" s="1"/>
  <c r="A46"/>
  <c r="I45"/>
  <c r="H45"/>
  <c r="G45"/>
  <c r="E45"/>
  <c r="D45"/>
  <c r="C45"/>
  <c r="B45"/>
  <c r="F45" s="1"/>
  <c r="A45"/>
  <c r="I44"/>
  <c r="H44"/>
  <c r="E44"/>
  <c r="D44"/>
  <c r="B44"/>
  <c r="F44" s="1"/>
  <c r="A44"/>
  <c r="I43"/>
  <c r="E43"/>
  <c r="B43"/>
  <c r="F43" s="1"/>
  <c r="A43"/>
  <c r="I42"/>
  <c r="B42"/>
  <c r="G42" s="1"/>
  <c r="A42"/>
  <c r="I41"/>
  <c r="H41"/>
  <c r="G41"/>
  <c r="E41"/>
  <c r="D41"/>
  <c r="C41"/>
  <c r="B41"/>
  <c r="F41" s="1"/>
  <c r="A41"/>
  <c r="I40"/>
  <c r="H40"/>
  <c r="E40"/>
  <c r="D40"/>
  <c r="B40"/>
  <c r="F40" s="1"/>
  <c r="A40"/>
  <c r="I39"/>
  <c r="E39"/>
  <c r="B39"/>
  <c r="F39" s="1"/>
  <c r="A39"/>
  <c r="I38"/>
  <c r="B38"/>
  <c r="G38" s="1"/>
  <c r="A38"/>
  <c r="I37"/>
  <c r="H37"/>
  <c r="G37"/>
  <c r="E37"/>
  <c r="D37"/>
  <c r="C37"/>
  <c r="B37"/>
  <c r="F37" s="1"/>
  <c r="A37"/>
  <c r="I36"/>
  <c r="H36"/>
  <c r="E36"/>
  <c r="D36"/>
  <c r="B36"/>
  <c r="F36" s="1"/>
  <c r="A36"/>
  <c r="I35"/>
  <c r="E35"/>
  <c r="B35"/>
  <c r="F35" s="1"/>
  <c r="A35"/>
  <c r="I34"/>
  <c r="B34"/>
  <c r="G34" s="1"/>
  <c r="A34"/>
  <c r="I33"/>
  <c r="H33"/>
  <c r="G33"/>
  <c r="E33"/>
  <c r="D33"/>
  <c r="C33"/>
  <c r="B33"/>
  <c r="F33" s="1"/>
  <c r="A33"/>
  <c r="I32"/>
  <c r="H32"/>
  <c r="E32"/>
  <c r="D32"/>
  <c r="B32"/>
  <c r="F32" s="1"/>
  <c r="A32"/>
  <c r="I31"/>
  <c r="E31"/>
  <c r="B31"/>
  <c r="F31" s="1"/>
  <c r="A31"/>
  <c r="I30"/>
  <c r="B30"/>
  <c r="G30" s="1"/>
  <c r="A30"/>
  <c r="I29"/>
  <c r="H29"/>
  <c r="G29"/>
  <c r="E29"/>
  <c r="D29"/>
  <c r="C29"/>
  <c r="B29"/>
  <c r="F29" s="1"/>
  <c r="A29"/>
  <c r="I28"/>
  <c r="H28"/>
  <c r="E28"/>
  <c r="D28"/>
  <c r="B28"/>
  <c r="F28" s="1"/>
  <c r="A28"/>
  <c r="I27"/>
  <c r="E27"/>
  <c r="B27"/>
  <c r="F27" s="1"/>
  <c r="A27"/>
  <c r="I26"/>
  <c r="B26"/>
  <c r="G26" s="1"/>
  <c r="A26"/>
  <c r="I25"/>
  <c r="H25"/>
  <c r="G25"/>
  <c r="E25"/>
  <c r="D25"/>
  <c r="C25"/>
  <c r="B25"/>
  <c r="F25" s="1"/>
  <c r="A25"/>
  <c r="I24"/>
  <c r="H24"/>
  <c r="E24"/>
  <c r="D24"/>
  <c r="B24"/>
  <c r="F24" s="1"/>
  <c r="A24"/>
  <c r="I23"/>
  <c r="E23"/>
  <c r="B23"/>
  <c r="F23" s="1"/>
  <c r="A23"/>
  <c r="I22"/>
  <c r="B22"/>
  <c r="G22" s="1"/>
  <c r="A22"/>
  <c r="I21"/>
  <c r="H21"/>
  <c r="G21"/>
  <c r="E21"/>
  <c r="D21"/>
  <c r="C21"/>
  <c r="B21"/>
  <c r="F21" s="1"/>
  <c r="A21"/>
  <c r="I20"/>
  <c r="H20"/>
  <c r="E20"/>
  <c r="D20"/>
  <c r="B20"/>
  <c r="F20" s="1"/>
  <c r="A20"/>
  <c r="I19"/>
  <c r="E19"/>
  <c r="B19"/>
  <c r="F19" s="1"/>
  <c r="A19"/>
  <c r="I18"/>
  <c r="B18"/>
  <c r="G18" s="1"/>
  <c r="A18"/>
  <c r="I17"/>
  <c r="H17"/>
  <c r="G17"/>
  <c r="E17"/>
  <c r="D17"/>
  <c r="C17"/>
  <c r="B17"/>
  <c r="F17" s="1"/>
  <c r="A17"/>
  <c r="I16"/>
  <c r="H16"/>
  <c r="E16"/>
  <c r="D16"/>
  <c r="B16"/>
  <c r="F16" s="1"/>
  <c r="A16"/>
  <c r="I15"/>
  <c r="E15"/>
  <c r="B15"/>
  <c r="F15" s="1"/>
  <c r="A15"/>
  <c r="I14"/>
  <c r="B14"/>
  <c r="G14" s="1"/>
  <c r="A14"/>
  <c r="I13"/>
  <c r="H13"/>
  <c r="G13"/>
  <c r="E13"/>
  <c r="D13"/>
  <c r="C13"/>
  <c r="B13"/>
  <c r="F13" s="1"/>
  <c r="A13"/>
  <c r="I12"/>
  <c r="H12"/>
  <c r="E12"/>
  <c r="D12"/>
  <c r="B12"/>
  <c r="F12" s="1"/>
  <c r="A12"/>
  <c r="I11"/>
  <c r="E11"/>
  <c r="B11"/>
  <c r="F11" s="1"/>
  <c r="A11"/>
  <c r="I10"/>
  <c r="B10"/>
  <c r="G10" s="1"/>
  <c r="A10"/>
  <c r="E7"/>
  <c r="G6"/>
  <c r="G7" s="1"/>
  <c r="E6"/>
  <c r="G5"/>
  <c r="E5"/>
  <c r="E3"/>
  <c r="H2"/>
  <c r="E2"/>
  <c r="H1"/>
  <c r="E1"/>
  <c r="F82" l="1"/>
  <c r="E83"/>
  <c r="I89"/>
  <c r="I97"/>
  <c r="I101"/>
  <c r="I105"/>
  <c r="I109"/>
  <c r="F10"/>
  <c r="F18"/>
  <c r="F22"/>
  <c r="F26"/>
  <c r="F30"/>
  <c r="F34"/>
  <c r="F38"/>
  <c r="F42"/>
  <c r="F46"/>
  <c r="F50"/>
  <c r="F54"/>
  <c r="F58"/>
  <c r="F62"/>
  <c r="F66"/>
  <c r="F70"/>
  <c r="F74"/>
  <c r="F78"/>
  <c r="I93"/>
  <c r="E10"/>
  <c r="D11"/>
  <c r="H11"/>
  <c r="C12"/>
  <c r="G12"/>
  <c r="E14"/>
  <c r="D15"/>
  <c r="H15"/>
  <c r="C16"/>
  <c r="G16"/>
  <c r="E18"/>
  <c r="D19"/>
  <c r="H19"/>
  <c r="C20"/>
  <c r="G20"/>
  <c r="E22"/>
  <c r="D23"/>
  <c r="H23"/>
  <c r="C24"/>
  <c r="G24"/>
  <c r="E26"/>
  <c r="D27"/>
  <c r="H27"/>
  <c r="C28"/>
  <c r="G28"/>
  <c r="E30"/>
  <c r="D31"/>
  <c r="H31"/>
  <c r="C32"/>
  <c r="G32"/>
  <c r="E34"/>
  <c r="D35"/>
  <c r="H35"/>
  <c r="C36"/>
  <c r="G36"/>
  <c r="E38"/>
  <c r="D39"/>
  <c r="H39"/>
  <c r="C40"/>
  <c r="G40"/>
  <c r="E42"/>
  <c r="D43"/>
  <c r="H43"/>
  <c r="C44"/>
  <c r="G44"/>
  <c r="E46"/>
  <c r="D47"/>
  <c r="H47"/>
  <c r="C48"/>
  <c r="G48"/>
  <c r="E50"/>
  <c r="D51"/>
  <c r="H51"/>
  <c r="C52"/>
  <c r="G52"/>
  <c r="E54"/>
  <c r="D55"/>
  <c r="H55"/>
  <c r="C56"/>
  <c r="G56"/>
  <c r="E58"/>
  <c r="D59"/>
  <c r="H59"/>
  <c r="C60"/>
  <c r="G60"/>
  <c r="E62"/>
  <c r="D63"/>
  <c r="H63"/>
  <c r="C64"/>
  <c r="G64"/>
  <c r="E66"/>
  <c r="D67"/>
  <c r="H67"/>
  <c r="C68"/>
  <c r="G68"/>
  <c r="E70"/>
  <c r="D71"/>
  <c r="H71"/>
  <c r="C72"/>
  <c r="G72"/>
  <c r="E74"/>
  <c r="D75"/>
  <c r="H75"/>
  <c r="C76"/>
  <c r="G76"/>
  <c r="E78"/>
  <c r="D79"/>
  <c r="H79"/>
  <c r="C80"/>
  <c r="G80"/>
  <c r="E82"/>
  <c r="D83"/>
  <c r="H83"/>
  <c r="J217"/>
  <c r="J221"/>
  <c r="J225"/>
  <c r="J229"/>
  <c r="J233"/>
  <c r="J237"/>
  <c r="D10"/>
  <c r="H10"/>
  <c r="C11"/>
  <c r="G11"/>
  <c r="D14"/>
  <c r="H14"/>
  <c r="C15"/>
  <c r="G15"/>
  <c r="D18"/>
  <c r="H18"/>
  <c r="C19"/>
  <c r="G19"/>
  <c r="D22"/>
  <c r="H22"/>
  <c r="C23"/>
  <c r="G23"/>
  <c r="D26"/>
  <c r="H26"/>
  <c r="C27"/>
  <c r="G27"/>
  <c r="D30"/>
  <c r="H30"/>
  <c r="C31"/>
  <c r="G31"/>
  <c r="D34"/>
  <c r="H34"/>
  <c r="C35"/>
  <c r="G35"/>
  <c r="D38"/>
  <c r="H38"/>
  <c r="C39"/>
  <c r="G39"/>
  <c r="D42"/>
  <c r="H42"/>
  <c r="C43"/>
  <c r="G43"/>
  <c r="D46"/>
  <c r="H46"/>
  <c r="C47"/>
  <c r="G47"/>
  <c r="D50"/>
  <c r="H50"/>
  <c r="C51"/>
  <c r="G51"/>
  <c r="D54"/>
  <c r="H54"/>
  <c r="C55"/>
  <c r="G55"/>
  <c r="D58"/>
  <c r="H58"/>
  <c r="C59"/>
  <c r="G59"/>
  <c r="D62"/>
  <c r="H62"/>
  <c r="C63"/>
  <c r="G63"/>
  <c r="D66"/>
  <c r="H66"/>
  <c r="C67"/>
  <c r="G67"/>
  <c r="D70"/>
  <c r="H70"/>
  <c r="C71"/>
  <c r="G71"/>
  <c r="D74"/>
  <c r="H74"/>
  <c r="C75"/>
  <c r="G75"/>
  <c r="D78"/>
  <c r="H78"/>
  <c r="C79"/>
  <c r="G79"/>
  <c r="D82"/>
  <c r="C83"/>
  <c r="G83"/>
  <c r="J216"/>
  <c r="J220"/>
  <c r="J224"/>
  <c r="J228"/>
  <c r="J232"/>
  <c r="J236"/>
  <c r="F14"/>
  <c r="C10"/>
  <c r="C14"/>
  <c r="C18"/>
  <c r="C22"/>
  <c r="C26"/>
  <c r="C30"/>
  <c r="C34"/>
  <c r="C38"/>
  <c r="C42"/>
  <c r="C46"/>
  <c r="C50"/>
  <c r="C54"/>
  <c r="C58"/>
  <c r="C62"/>
  <c r="C66"/>
  <c r="C70"/>
  <c r="C74"/>
  <c r="C78"/>
</calcChain>
</file>

<file path=xl/sharedStrings.xml><?xml version="1.0" encoding="utf-8"?>
<sst xmlns="http://schemas.openxmlformats.org/spreadsheetml/2006/main" count="25" uniqueCount="25">
  <si>
    <t>Nom de l'épreuve :</t>
  </si>
  <si>
    <t>Catégories :</t>
  </si>
  <si>
    <t>Ville :</t>
  </si>
  <si>
    <t>Département :</t>
  </si>
  <si>
    <t>Organisateur (s) :</t>
  </si>
  <si>
    <t>N° /Catégorie Epreuve :</t>
  </si>
  <si>
    <t>Engagés :</t>
  </si>
  <si>
    <t>Date :</t>
  </si>
  <si>
    <t>Partants :</t>
  </si>
  <si>
    <t>Distance :</t>
  </si>
  <si>
    <t>km</t>
  </si>
  <si>
    <t>Classés :</t>
  </si>
  <si>
    <t>Moyenne :</t>
  </si>
  <si>
    <t>km/h</t>
  </si>
  <si>
    <t>CLASSEMENT</t>
  </si>
  <si>
    <t>Rang</t>
  </si>
  <si>
    <t>Doss</t>
  </si>
  <si>
    <t>Code UCI</t>
  </si>
  <si>
    <t>Licence</t>
  </si>
  <si>
    <t>Nom</t>
  </si>
  <si>
    <t>Prénom</t>
  </si>
  <si>
    <t>Club</t>
  </si>
  <si>
    <t>Catégorie</t>
  </si>
  <si>
    <t>Temps</t>
  </si>
  <si>
    <t>Nombre de clubs engagés :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</si>
</sst>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00"/>
    <numFmt numFmtId="166" formatCode="h:mm:ss;@"/>
    <numFmt numFmtId="167" formatCode="&quot;à&quot;\ mm&quot;mn&quot;ss&quot; s&quot;"/>
  </numFmts>
  <fonts count="12">
    <font>
      <sz val="10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shrinkToFit="1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1" fillId="0" borderId="0" xfId="0" applyFont="1" applyFill="1"/>
    <xf numFmtId="0" fontId="3" fillId="0" borderId="2" xfId="0" applyFont="1" applyFill="1" applyBorder="1" applyAlignment="1">
      <alignment horizontal="center" shrinkToFit="1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left"/>
    </xf>
    <xf numFmtId="166" fontId="7" fillId="0" borderId="7" xfId="0" applyNumberFormat="1" applyFont="1" applyBorder="1" applyAlignment="1">
      <alignment horizontal="center"/>
    </xf>
    <xf numFmtId="0" fontId="7" fillId="0" borderId="0" xfId="0" applyFont="1"/>
    <xf numFmtId="167" fontId="7" fillId="0" borderId="7" xfId="0" applyNumberFormat="1" applyFont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8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  <color indexed="9"/>
      </font>
    </dxf>
    <dxf>
      <font>
        <strike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B6523/AppData/Local/Temp/20160505fonteneilles-3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ENG Dep"/>
      <sheetName val="EMARGEMENT"/>
      <sheetName val="CLASSEMENT"/>
      <sheetName val="AFFICHAGE CLASSEMENT"/>
      <sheetName val="ETAT RESULT"/>
      <sheetName val="ETAT RES VERSO"/>
      <sheetName val="rapport jury"/>
    </sheetNames>
    <sheetDataSet>
      <sheetData sheetId="0">
        <row r="1">
          <cell r="D1" t="str">
            <v>PRIX DES SPONSORS DU VC SULPICIEN</v>
          </cell>
        </row>
        <row r="2">
          <cell r="D2" t="str">
            <v>FONTENEILLES</v>
          </cell>
          <cell r="G2">
            <v>77</v>
          </cell>
        </row>
        <row r="3">
          <cell r="D3" t="str">
            <v>VC SULPICIEN</v>
          </cell>
        </row>
        <row r="4">
          <cell r="D4">
            <v>42495</v>
          </cell>
        </row>
        <row r="5">
          <cell r="D5" t="str">
            <v>3 - JUNIORS - DEP OPEN</v>
          </cell>
        </row>
        <row r="6">
          <cell r="G6" t="str">
            <v>NON</v>
          </cell>
        </row>
        <row r="7">
          <cell r="F7">
            <v>97.2</v>
          </cell>
        </row>
        <row r="8">
          <cell r="D8">
            <v>90</v>
          </cell>
          <cell r="F8">
            <v>82</v>
          </cell>
        </row>
        <row r="10">
          <cell r="A10">
            <v>1</v>
          </cell>
          <cell r="B10" t="str">
            <v>X</v>
          </cell>
          <cell r="C10" t="str">
            <v>BRACONNIER</v>
          </cell>
          <cell r="D10" t="str">
            <v>Vincent</v>
          </cell>
          <cell r="E10" t="str">
            <v>VC SAVIGNY SUR ORGE</v>
          </cell>
          <cell r="F10" t="str">
            <v>D1</v>
          </cell>
          <cell r="G10" t="str">
            <v>1291301064</v>
          </cell>
          <cell r="H10" t="str">
            <v>FRA19880630</v>
          </cell>
        </row>
        <row r="11">
          <cell r="A11">
            <v>2</v>
          </cell>
          <cell r="B11" t="str">
            <v>X</v>
          </cell>
          <cell r="C11" t="str">
            <v>LAFAYE</v>
          </cell>
          <cell r="D11" t="str">
            <v>Léo</v>
          </cell>
          <cell r="E11" t="str">
            <v>VC SAVIGNY SUR ORGE</v>
          </cell>
          <cell r="F11" t="str">
            <v xml:space="preserve">Junior </v>
          </cell>
          <cell r="G11" t="str">
            <v>1291301129</v>
          </cell>
          <cell r="H11" t="str">
            <v>FRA19990315</v>
          </cell>
        </row>
        <row r="12">
          <cell r="A12">
            <v>3</v>
          </cell>
          <cell r="B12" t="str">
            <v>X</v>
          </cell>
          <cell r="C12" t="str">
            <v>SIMONNEAU</v>
          </cell>
          <cell r="D12" t="str">
            <v>Aymeric</v>
          </cell>
          <cell r="E12" t="str">
            <v>VC SAVIGNY SUR ORGE</v>
          </cell>
          <cell r="F12" t="str">
            <v>D1</v>
          </cell>
          <cell r="G12" t="str">
            <v>1291301078</v>
          </cell>
          <cell r="H12" t="str">
            <v>FRA19961105</v>
          </cell>
        </row>
        <row r="13">
          <cell r="A13">
            <v>4</v>
          </cell>
          <cell r="B13" t="str">
            <v>X</v>
          </cell>
          <cell r="C13" t="str">
            <v>CREPIN</v>
          </cell>
          <cell r="D13" t="str">
            <v>Anthony</v>
          </cell>
          <cell r="E13" t="str">
            <v>LAGNY PONTCARRE CYC.</v>
          </cell>
          <cell r="F13" t="str">
            <v xml:space="preserve">3ème Catégorie </v>
          </cell>
          <cell r="G13" t="str">
            <v>1277128177</v>
          </cell>
          <cell r="H13" t="str">
            <v>FRA19901004</v>
          </cell>
        </row>
        <row r="14">
          <cell r="A14">
            <v>5</v>
          </cell>
          <cell r="B14" t="str">
            <v>X</v>
          </cell>
          <cell r="C14" t="str">
            <v>DELORME</v>
          </cell>
          <cell r="D14" t="str">
            <v>Alexandre</v>
          </cell>
          <cell r="E14" t="str">
            <v>LAGNY PONTCARRE CYC.</v>
          </cell>
          <cell r="F14" t="str">
            <v xml:space="preserve">Junior </v>
          </cell>
          <cell r="G14" t="str">
            <v>1277128175</v>
          </cell>
          <cell r="H14" t="str">
            <v>FRA19990421</v>
          </cell>
        </row>
        <row r="15">
          <cell r="A15">
            <v>6</v>
          </cell>
          <cell r="C15" t="str">
            <v>FLEURY</v>
          </cell>
          <cell r="D15" t="str">
            <v>Erwan</v>
          </cell>
          <cell r="E15" t="str">
            <v>LAGNY PONTCARRE CYC.</v>
          </cell>
          <cell r="F15" t="str">
            <v xml:space="preserve">Junior </v>
          </cell>
          <cell r="G15" t="str">
            <v>1277128050</v>
          </cell>
          <cell r="H15" t="str">
            <v>FRA19991005</v>
          </cell>
        </row>
        <row r="16">
          <cell r="A16">
            <v>7</v>
          </cell>
          <cell r="B16" t="str">
            <v>X</v>
          </cell>
          <cell r="C16" t="str">
            <v>RICHARD</v>
          </cell>
          <cell r="D16" t="str">
            <v>Damien</v>
          </cell>
          <cell r="E16" t="str">
            <v>LAGNY PONTCARRE CYC.</v>
          </cell>
          <cell r="F16" t="str">
            <v xml:space="preserve">3ème Catégorie </v>
          </cell>
          <cell r="G16" t="str">
            <v>1277128033</v>
          </cell>
          <cell r="H16" t="str">
            <v>FRA19760508</v>
          </cell>
        </row>
        <row r="17">
          <cell r="A17">
            <v>8</v>
          </cell>
          <cell r="B17" t="str">
            <v>X</v>
          </cell>
          <cell r="C17" t="str">
            <v>BERNERON</v>
          </cell>
          <cell r="D17" t="str">
            <v>Maxime</v>
          </cell>
          <cell r="E17" t="str">
            <v>EC MONTGERON VIGNEUX</v>
          </cell>
          <cell r="F17" t="str">
            <v xml:space="preserve">3ème Catégorie </v>
          </cell>
          <cell r="G17" t="str">
            <v>1291307185</v>
          </cell>
          <cell r="H17" t="str">
            <v>FRA19971218</v>
          </cell>
        </row>
        <row r="18">
          <cell r="A18">
            <v>9</v>
          </cell>
          <cell r="B18" t="str">
            <v>X</v>
          </cell>
          <cell r="C18" t="str">
            <v>BLUM</v>
          </cell>
          <cell r="D18" t="str">
            <v>Romain</v>
          </cell>
          <cell r="E18" t="str">
            <v>EC MONTGERON VIGNEUX</v>
          </cell>
          <cell r="F18" t="str">
            <v>D1</v>
          </cell>
          <cell r="G18" t="str">
            <v>1291307117</v>
          </cell>
          <cell r="H18" t="str">
            <v>FRA19880521</v>
          </cell>
        </row>
        <row r="19">
          <cell r="A19">
            <v>10</v>
          </cell>
          <cell r="B19" t="str">
            <v>X</v>
          </cell>
          <cell r="C19" t="str">
            <v>LAVIE</v>
          </cell>
          <cell r="D19" t="str">
            <v>Ianis</v>
          </cell>
          <cell r="E19" t="str">
            <v>EC MONTGERON VIGNEUX</v>
          </cell>
          <cell r="F19" t="str">
            <v xml:space="preserve">3ème Catégorie </v>
          </cell>
          <cell r="G19" t="str">
            <v>1291307037</v>
          </cell>
          <cell r="H19" t="str">
            <v>FRA19960701</v>
          </cell>
        </row>
        <row r="20">
          <cell r="A20">
            <v>11</v>
          </cell>
          <cell r="B20" t="str">
            <v>X</v>
          </cell>
          <cell r="C20" t="str">
            <v>LE GUEL</v>
          </cell>
          <cell r="D20" t="str">
            <v>Guillaume</v>
          </cell>
          <cell r="E20" t="str">
            <v>EC MONTGERON VIGNEUX</v>
          </cell>
          <cell r="F20" t="str">
            <v>D1</v>
          </cell>
          <cell r="G20" t="str">
            <v>1291307084</v>
          </cell>
          <cell r="H20" t="str">
            <v>FRA19910629</v>
          </cell>
        </row>
        <row r="21">
          <cell r="A21">
            <v>12</v>
          </cell>
          <cell r="B21" t="str">
            <v>X</v>
          </cell>
          <cell r="C21" t="str">
            <v>MALET</v>
          </cell>
          <cell r="D21" t="str">
            <v>Robin</v>
          </cell>
          <cell r="E21" t="str">
            <v>EC MONTGERON VIGNEUX</v>
          </cell>
          <cell r="F21" t="str">
            <v xml:space="preserve">3ème Catégorie </v>
          </cell>
          <cell r="G21" t="str">
            <v>1291307059</v>
          </cell>
          <cell r="H21" t="str">
            <v>FRA19970115</v>
          </cell>
        </row>
        <row r="22">
          <cell r="A22">
            <v>13</v>
          </cell>
          <cell r="B22" t="str">
            <v>X</v>
          </cell>
          <cell r="C22" t="str">
            <v>MONASSIER DESCLAUX</v>
          </cell>
          <cell r="D22" t="str">
            <v>Kevin</v>
          </cell>
          <cell r="E22" t="str">
            <v>EC MONTGERON VIGNEUX</v>
          </cell>
          <cell r="F22" t="str">
            <v xml:space="preserve">Junior </v>
          </cell>
          <cell r="G22" t="str">
            <v>1291307030</v>
          </cell>
          <cell r="H22" t="str">
            <v>FRA19990809</v>
          </cell>
        </row>
        <row r="23">
          <cell r="A23">
            <v>14</v>
          </cell>
          <cell r="B23" t="str">
            <v>X</v>
          </cell>
          <cell r="C23" t="str">
            <v>BAMBA</v>
          </cell>
          <cell r="D23" t="str">
            <v>Sofian</v>
          </cell>
          <cell r="E23" t="str">
            <v>CSM CLAMART</v>
          </cell>
          <cell r="F23" t="str">
            <v xml:space="preserve">Junior </v>
          </cell>
          <cell r="G23" t="str">
            <v>1292411347</v>
          </cell>
          <cell r="H23" t="str">
            <v>FRA19991009</v>
          </cell>
        </row>
        <row r="24">
          <cell r="A24">
            <v>15</v>
          </cell>
          <cell r="B24" t="str">
            <v>X</v>
          </cell>
          <cell r="C24" t="str">
            <v>DAMINATO</v>
          </cell>
          <cell r="D24" t="str">
            <v>Sébastien</v>
          </cell>
          <cell r="E24" t="str">
            <v>CSM CLAMART</v>
          </cell>
          <cell r="F24" t="str">
            <v xml:space="preserve">3ème Catégorie </v>
          </cell>
          <cell r="G24" t="str">
            <v>1292411030</v>
          </cell>
          <cell r="H24" t="str">
            <v>FRA19970329</v>
          </cell>
        </row>
        <row r="25">
          <cell r="A25">
            <v>16</v>
          </cell>
          <cell r="B25" t="str">
            <v>X</v>
          </cell>
          <cell r="C25" t="str">
            <v>FESSARD</v>
          </cell>
          <cell r="D25" t="str">
            <v>Eric</v>
          </cell>
          <cell r="E25" t="str">
            <v>CSM CLAMART</v>
          </cell>
          <cell r="F25" t="str">
            <v xml:space="preserve">Junior </v>
          </cell>
          <cell r="G25" t="str">
            <v>1292411191</v>
          </cell>
          <cell r="H25" t="str">
            <v>FRA19991010</v>
          </cell>
        </row>
        <row r="26">
          <cell r="A26">
            <v>17</v>
          </cell>
          <cell r="B26" t="str">
            <v>X</v>
          </cell>
          <cell r="C26" t="str">
            <v>FREBY</v>
          </cell>
          <cell r="D26" t="str">
            <v>Thibault</v>
          </cell>
          <cell r="E26" t="str">
            <v>CSM CLAMART</v>
          </cell>
          <cell r="F26" t="str">
            <v xml:space="preserve">3ème Catégorie </v>
          </cell>
          <cell r="G26" t="str">
            <v>1292411292</v>
          </cell>
          <cell r="H26" t="str">
            <v>FRA19970816</v>
          </cell>
        </row>
        <row r="27">
          <cell r="A27">
            <v>18</v>
          </cell>
          <cell r="B27" t="str">
            <v>X</v>
          </cell>
          <cell r="C27" t="str">
            <v>POZZO</v>
          </cell>
          <cell r="D27" t="str">
            <v>Lilian</v>
          </cell>
          <cell r="E27" t="str">
            <v>CSM CLAMART</v>
          </cell>
          <cell r="F27" t="str">
            <v xml:space="preserve">Junior </v>
          </cell>
          <cell r="G27" t="str">
            <v>1292411019</v>
          </cell>
          <cell r="H27" t="str">
            <v>FRA19981004</v>
          </cell>
        </row>
        <row r="28">
          <cell r="A28">
            <v>19</v>
          </cell>
          <cell r="B28" t="str">
            <v>X</v>
          </cell>
          <cell r="C28" t="str">
            <v>SIMON</v>
          </cell>
          <cell r="D28" t="str">
            <v>Frédéric</v>
          </cell>
          <cell r="E28" t="str">
            <v>CC NOGENT / OISE</v>
          </cell>
          <cell r="F28" t="str">
            <v xml:space="preserve">3ème Catégorie </v>
          </cell>
          <cell r="G28" t="str">
            <v>1960037205</v>
          </cell>
          <cell r="H28" t="str">
            <v>FRA19720817</v>
          </cell>
        </row>
        <row r="29">
          <cell r="A29">
            <v>20</v>
          </cell>
          <cell r="B29" t="str">
            <v>X</v>
          </cell>
          <cell r="C29" t="str">
            <v>CAILLOT</v>
          </cell>
          <cell r="D29" t="str">
            <v>Cyril</v>
          </cell>
          <cell r="E29" t="str">
            <v>AC SALTUSIEN</v>
          </cell>
          <cell r="F29" t="str">
            <v>D1</v>
          </cell>
          <cell r="G29" t="str">
            <v>0589037155</v>
          </cell>
          <cell r="H29" t="str">
            <v>FRA19800201</v>
          </cell>
        </row>
        <row r="30">
          <cell r="A30">
            <v>21</v>
          </cell>
          <cell r="B30" t="str">
            <v>X</v>
          </cell>
          <cell r="C30" t="str">
            <v>CORSET</v>
          </cell>
          <cell r="D30" t="str">
            <v>Willy</v>
          </cell>
          <cell r="E30" t="str">
            <v>AC SALTUSIEN</v>
          </cell>
          <cell r="F30" t="str">
            <v xml:space="preserve">3ème Catégorie </v>
          </cell>
          <cell r="G30" t="str">
            <v>0589037129</v>
          </cell>
          <cell r="H30" t="str">
            <v>FRA19760221</v>
          </cell>
        </row>
        <row r="31">
          <cell r="A31">
            <v>22</v>
          </cell>
          <cell r="B31" t="str">
            <v>X</v>
          </cell>
          <cell r="C31" t="str">
            <v>DEVILLAINE</v>
          </cell>
          <cell r="D31" t="str">
            <v>Frédéric</v>
          </cell>
          <cell r="E31" t="str">
            <v>AC SALTUSIEN</v>
          </cell>
          <cell r="F31" t="str">
            <v xml:space="preserve">3ème Catégorie </v>
          </cell>
          <cell r="G31" t="str">
            <v>0589037137</v>
          </cell>
          <cell r="H31" t="str">
            <v>FRA19700419</v>
          </cell>
        </row>
        <row r="32">
          <cell r="A32">
            <v>23</v>
          </cell>
          <cell r="B32" t="str">
            <v>X</v>
          </cell>
          <cell r="C32" t="str">
            <v>DOURU</v>
          </cell>
          <cell r="D32" t="str">
            <v>Cyrille</v>
          </cell>
          <cell r="E32" t="str">
            <v>AC SALTUSIEN</v>
          </cell>
          <cell r="F32" t="str">
            <v>D1</v>
          </cell>
          <cell r="G32" t="str">
            <v>0589037151</v>
          </cell>
          <cell r="H32" t="str">
            <v>FRA19730914</v>
          </cell>
        </row>
        <row r="33">
          <cell r="A33">
            <v>24</v>
          </cell>
          <cell r="B33" t="str">
            <v>X</v>
          </cell>
          <cell r="C33" t="str">
            <v>FARAMA ROBIN</v>
          </cell>
          <cell r="D33" t="str">
            <v>Corentin</v>
          </cell>
          <cell r="E33" t="str">
            <v>AC SALTUSIEN</v>
          </cell>
          <cell r="F33" t="str">
            <v xml:space="preserve">Junior </v>
          </cell>
          <cell r="G33" t="str">
            <v>0589037131</v>
          </cell>
          <cell r="H33" t="str">
            <v>FRA19980823</v>
          </cell>
        </row>
        <row r="34">
          <cell r="A34">
            <v>25</v>
          </cell>
          <cell r="B34" t="str">
            <v>X</v>
          </cell>
          <cell r="C34" t="str">
            <v>LEMOINE</v>
          </cell>
          <cell r="D34" t="str">
            <v>Anthony</v>
          </cell>
          <cell r="E34" t="str">
            <v>AC SALTUSIEN</v>
          </cell>
          <cell r="F34" t="str">
            <v>D1</v>
          </cell>
          <cell r="G34" t="str">
            <v>0589037157</v>
          </cell>
          <cell r="H34" t="str">
            <v>FRA19810829</v>
          </cell>
        </row>
        <row r="35">
          <cell r="A35">
            <v>26</v>
          </cell>
          <cell r="B35" t="str">
            <v>X</v>
          </cell>
          <cell r="C35" t="str">
            <v>PIAU</v>
          </cell>
          <cell r="D35" t="str">
            <v>Quentin</v>
          </cell>
          <cell r="E35" t="str">
            <v>AC SALTUSIEN</v>
          </cell>
          <cell r="F35" t="str">
            <v xml:space="preserve">Junior </v>
          </cell>
          <cell r="G35" t="str">
            <v>0589037147</v>
          </cell>
          <cell r="H35" t="str">
            <v>FRA19990130</v>
          </cell>
        </row>
        <row r="36">
          <cell r="A36">
            <v>27</v>
          </cell>
          <cell r="B36" t="str">
            <v>X</v>
          </cell>
          <cell r="C36" t="str">
            <v>PILLOT</v>
          </cell>
          <cell r="D36" t="str">
            <v>Anthony</v>
          </cell>
          <cell r="E36" t="str">
            <v>AC SALTUSIEN</v>
          </cell>
          <cell r="F36" t="str">
            <v>D1</v>
          </cell>
          <cell r="G36" t="str">
            <v>0589037146</v>
          </cell>
          <cell r="H36" t="str">
            <v>FRA19890719</v>
          </cell>
        </row>
        <row r="37">
          <cell r="A37">
            <v>28</v>
          </cell>
          <cell r="B37" t="str">
            <v>X</v>
          </cell>
          <cell r="C37" t="str">
            <v>GUILLAUME</v>
          </cell>
          <cell r="D37" t="str">
            <v>Jean Charles</v>
          </cell>
          <cell r="E37" t="str">
            <v>PEDALE COMBS LA VILLAISE</v>
          </cell>
          <cell r="F37" t="str">
            <v>D1</v>
          </cell>
          <cell r="G37" t="str">
            <v>1277104213</v>
          </cell>
          <cell r="H37" t="str">
            <v>FRA19690927</v>
          </cell>
        </row>
        <row r="38">
          <cell r="A38">
            <v>29</v>
          </cell>
          <cell r="B38" t="str">
            <v>X</v>
          </cell>
          <cell r="C38" t="str">
            <v>SAILLARD</v>
          </cell>
          <cell r="D38" t="str">
            <v>Cyrille</v>
          </cell>
          <cell r="E38" t="str">
            <v>PEDALE COMBS LA VILLAISE</v>
          </cell>
          <cell r="F38" t="str">
            <v xml:space="preserve">3ème Catégorie </v>
          </cell>
          <cell r="G38" t="str">
            <v>1277104216</v>
          </cell>
          <cell r="H38" t="str">
            <v>FRA19870204</v>
          </cell>
        </row>
        <row r="39">
          <cell r="A39">
            <v>30</v>
          </cell>
          <cell r="B39" t="str">
            <v>X</v>
          </cell>
          <cell r="C39" t="str">
            <v>WACKENHEIM</v>
          </cell>
          <cell r="D39" t="str">
            <v>Julien</v>
          </cell>
          <cell r="E39" t="str">
            <v>UC 1920 VENDENHEIM</v>
          </cell>
          <cell r="F39" t="str">
            <v xml:space="preserve">3ème Catégorie </v>
          </cell>
          <cell r="G39" t="str">
            <v>0167021151</v>
          </cell>
          <cell r="H39" t="str">
            <v>FRA19840317</v>
          </cell>
        </row>
        <row r="40">
          <cell r="A40">
            <v>31</v>
          </cell>
          <cell r="B40" t="str">
            <v>X</v>
          </cell>
          <cell r="C40" t="str">
            <v>AIROSA</v>
          </cell>
          <cell r="D40" t="str">
            <v>Adrien</v>
          </cell>
          <cell r="E40" t="str">
            <v>US METRO TRANSPORTS</v>
          </cell>
          <cell r="F40" t="str">
            <v xml:space="preserve">3ème Catégorie </v>
          </cell>
          <cell r="G40" t="str">
            <v>1275024261</v>
          </cell>
          <cell r="H40" t="str">
            <v>FRA19960411</v>
          </cell>
        </row>
        <row r="41">
          <cell r="A41">
            <v>32</v>
          </cell>
          <cell r="C41" t="str">
            <v>BARBIERI</v>
          </cell>
          <cell r="D41" t="str">
            <v>Loris</v>
          </cell>
          <cell r="E41" t="str">
            <v>US METRO TRANSPORTS</v>
          </cell>
          <cell r="F41" t="str">
            <v xml:space="preserve">Junior </v>
          </cell>
          <cell r="G41" t="str">
            <v>1275024169</v>
          </cell>
          <cell r="H41" t="str">
            <v>FRA19980829</v>
          </cell>
        </row>
        <row r="42">
          <cell r="A42">
            <v>33</v>
          </cell>
          <cell r="B42" t="str">
            <v>X</v>
          </cell>
          <cell r="C42" t="str">
            <v>KERRAUD</v>
          </cell>
          <cell r="D42" t="str">
            <v>Erwann</v>
          </cell>
          <cell r="E42" t="str">
            <v>US METRO TRANSPORTS</v>
          </cell>
          <cell r="F42" t="str">
            <v xml:space="preserve">Junior </v>
          </cell>
          <cell r="G42" t="str">
            <v>1275024052</v>
          </cell>
          <cell r="H42" t="str">
            <v>FRA19990324</v>
          </cell>
        </row>
        <row r="43">
          <cell r="A43">
            <v>34</v>
          </cell>
          <cell r="B43" t="str">
            <v>X</v>
          </cell>
          <cell r="C43" t="str">
            <v>LABROUVE</v>
          </cell>
          <cell r="D43" t="str">
            <v>Alexandre</v>
          </cell>
          <cell r="E43" t="str">
            <v>US METRO TRANSPORTS</v>
          </cell>
          <cell r="F43" t="str">
            <v xml:space="preserve">Junior </v>
          </cell>
          <cell r="G43" t="str">
            <v>1275024004</v>
          </cell>
          <cell r="H43" t="str">
            <v>FRA19980116</v>
          </cell>
        </row>
        <row r="44">
          <cell r="A44">
            <v>35</v>
          </cell>
          <cell r="B44" t="str">
            <v>exc</v>
          </cell>
          <cell r="C44" t="str">
            <v>LEGRAND</v>
          </cell>
          <cell r="D44" t="str">
            <v>Matthieu</v>
          </cell>
          <cell r="E44" t="str">
            <v>US METRO TRANSPORTS</v>
          </cell>
          <cell r="F44" t="str">
            <v xml:space="preserve">Junior </v>
          </cell>
          <cell r="G44" t="str">
            <v>1275024111</v>
          </cell>
          <cell r="H44" t="str">
            <v>FRA19980423</v>
          </cell>
        </row>
        <row r="45">
          <cell r="A45">
            <v>36</v>
          </cell>
          <cell r="B45" t="str">
            <v>X</v>
          </cell>
          <cell r="C45" t="str">
            <v>LEGRAND</v>
          </cell>
          <cell r="D45" t="str">
            <v>Stéphane</v>
          </cell>
          <cell r="E45" t="str">
            <v>US METRO TRANSPORTS</v>
          </cell>
          <cell r="F45" t="str">
            <v xml:space="preserve">3ème Catégorie </v>
          </cell>
          <cell r="G45" t="str">
            <v>1275024066</v>
          </cell>
          <cell r="H45" t="str">
            <v>FRA19680217</v>
          </cell>
        </row>
        <row r="46">
          <cell r="A46">
            <v>37</v>
          </cell>
          <cell r="B46" t="str">
            <v>X</v>
          </cell>
          <cell r="C46" t="str">
            <v>LUIS</v>
          </cell>
          <cell r="D46" t="str">
            <v>Victor</v>
          </cell>
          <cell r="E46" t="str">
            <v>US METRO TRANSPORTS</v>
          </cell>
          <cell r="F46" t="str">
            <v xml:space="preserve">Junior </v>
          </cell>
          <cell r="G46" t="str">
            <v>1275024029</v>
          </cell>
          <cell r="H46" t="str">
            <v>FRA19991027</v>
          </cell>
        </row>
        <row r="47">
          <cell r="A47">
            <v>38</v>
          </cell>
          <cell r="B47" t="str">
            <v>X</v>
          </cell>
          <cell r="C47" t="str">
            <v>BALLAY</v>
          </cell>
          <cell r="D47" t="str">
            <v>Yoann</v>
          </cell>
          <cell r="E47" t="str">
            <v>ARGENTEUIL VAL DE SEINE 95</v>
          </cell>
          <cell r="F47" t="str">
            <v xml:space="preserve">3ème Catégorie </v>
          </cell>
          <cell r="G47" t="str">
            <v>1295708425</v>
          </cell>
          <cell r="H47" t="str">
            <v>FRA19941008</v>
          </cell>
        </row>
        <row r="48">
          <cell r="A48">
            <v>39</v>
          </cell>
          <cell r="B48" t="str">
            <v>X</v>
          </cell>
          <cell r="C48" t="str">
            <v>DEBREU</v>
          </cell>
          <cell r="D48" t="str">
            <v>Sébastien</v>
          </cell>
          <cell r="E48" t="str">
            <v>PERSEVERANTE PONT/YONNE CYCLISME</v>
          </cell>
          <cell r="F48" t="str">
            <v>D1</v>
          </cell>
          <cell r="G48" t="str">
            <v>0589057013</v>
          </cell>
          <cell r="H48" t="str">
            <v>FRA19731128</v>
          </cell>
        </row>
        <row r="49">
          <cell r="A49">
            <v>40</v>
          </cell>
          <cell r="B49" t="str">
            <v>X</v>
          </cell>
          <cell r="C49" t="str">
            <v>PLOZNER</v>
          </cell>
          <cell r="D49" t="str">
            <v>Clément</v>
          </cell>
          <cell r="E49" t="str">
            <v>PERSEVERANTE PONT/YONNE CYCLISME</v>
          </cell>
          <cell r="F49" t="str">
            <v>D1</v>
          </cell>
          <cell r="G49" t="str">
            <v>0589057011</v>
          </cell>
          <cell r="H49" t="str">
            <v>FRA19900401</v>
          </cell>
        </row>
        <row r="50">
          <cell r="A50">
            <v>41</v>
          </cell>
          <cell r="B50" t="str">
            <v>X</v>
          </cell>
          <cell r="C50" t="str">
            <v>SEVIN</v>
          </cell>
          <cell r="D50" t="str">
            <v>Dorian</v>
          </cell>
          <cell r="E50" t="str">
            <v>PERSEVERANTE PONT/YONNE CYCLISME</v>
          </cell>
          <cell r="F50" t="str">
            <v xml:space="preserve">3ème Catégorie </v>
          </cell>
          <cell r="G50" t="str">
            <v>0589057088</v>
          </cell>
          <cell r="H50" t="str">
            <v>FRA19840119</v>
          </cell>
        </row>
        <row r="51">
          <cell r="A51">
            <v>42</v>
          </cell>
          <cell r="B51" t="str">
            <v>X</v>
          </cell>
          <cell r="C51" t="str">
            <v>XIMENA</v>
          </cell>
          <cell r="D51" t="str">
            <v>Guillaume</v>
          </cell>
          <cell r="E51" t="str">
            <v>PERSEVERANTE PONT/YONNE CYCLISME</v>
          </cell>
          <cell r="F51" t="str">
            <v xml:space="preserve">3ème Catégorie </v>
          </cell>
          <cell r="G51" t="str">
            <v>0589057015</v>
          </cell>
          <cell r="H51" t="str">
            <v>FRA19900612</v>
          </cell>
        </row>
        <row r="52">
          <cell r="A52">
            <v>43</v>
          </cell>
          <cell r="B52" t="str">
            <v>X</v>
          </cell>
          <cell r="C52" t="str">
            <v>ROLAND</v>
          </cell>
          <cell r="D52" t="str">
            <v>Adrien</v>
          </cell>
          <cell r="E52" t="str">
            <v>AIRPORT A.O.C. WISSOUS</v>
          </cell>
          <cell r="F52" t="str">
            <v xml:space="preserve">3ème Catégorie </v>
          </cell>
          <cell r="G52" t="str">
            <v>1291346009</v>
          </cell>
          <cell r="H52" t="str">
            <v>FRA19831011</v>
          </cell>
        </row>
        <row r="53">
          <cell r="A53">
            <v>44</v>
          </cell>
          <cell r="B53" t="str">
            <v>X</v>
          </cell>
          <cell r="C53" t="str">
            <v>CHARRIAU</v>
          </cell>
          <cell r="D53" t="str">
            <v>Quentin</v>
          </cell>
          <cell r="E53" t="str">
            <v>VELO CLUB DU SENONAIS</v>
          </cell>
          <cell r="F53" t="str">
            <v xml:space="preserve">3ème Catégorie </v>
          </cell>
          <cell r="G53" t="str">
            <v>0589105113</v>
          </cell>
          <cell r="H53" t="str">
            <v>FRA19951215</v>
          </cell>
        </row>
        <row r="54">
          <cell r="A54">
            <v>45</v>
          </cell>
          <cell r="B54" t="str">
            <v>X</v>
          </cell>
          <cell r="C54" t="str">
            <v>DUROUSSEAU</v>
          </cell>
          <cell r="D54" t="str">
            <v>Laurent</v>
          </cell>
          <cell r="E54" t="str">
            <v>VELO CLUB DU SENONAIS</v>
          </cell>
          <cell r="F54" t="str">
            <v xml:space="preserve">3ème Catégorie </v>
          </cell>
          <cell r="G54" t="str">
            <v>0589105126</v>
          </cell>
          <cell r="H54" t="str">
            <v>FRA19770625</v>
          </cell>
        </row>
        <row r="55">
          <cell r="A55">
            <v>46</v>
          </cell>
          <cell r="B55" t="str">
            <v>exc</v>
          </cell>
          <cell r="C55" t="str">
            <v>FIGLIOLI</v>
          </cell>
          <cell r="D55" t="str">
            <v>David</v>
          </cell>
          <cell r="E55" t="str">
            <v>VELO CLUB DU SENONAIS</v>
          </cell>
          <cell r="F55" t="str">
            <v xml:space="preserve">3ème Catégorie </v>
          </cell>
          <cell r="G55" t="str">
            <v>0589105157</v>
          </cell>
          <cell r="H55" t="str">
            <v>FRA19920401</v>
          </cell>
        </row>
        <row r="56">
          <cell r="A56">
            <v>47</v>
          </cell>
          <cell r="B56" t="str">
            <v>X</v>
          </cell>
          <cell r="C56" t="str">
            <v>TOULOUSE</v>
          </cell>
          <cell r="D56" t="str">
            <v>Nicolas</v>
          </cell>
          <cell r="E56" t="str">
            <v>VELO CLUB DU SENONAIS</v>
          </cell>
          <cell r="F56" t="str">
            <v xml:space="preserve">3ème Catégorie </v>
          </cell>
          <cell r="G56" t="str">
            <v>0589105199</v>
          </cell>
          <cell r="H56" t="str">
            <v>FRA19971129</v>
          </cell>
        </row>
        <row r="57">
          <cell r="A57">
            <v>48</v>
          </cell>
          <cell r="B57" t="str">
            <v>X</v>
          </cell>
          <cell r="C57" t="str">
            <v>LABROSSE</v>
          </cell>
          <cell r="D57" t="str">
            <v>Cédric</v>
          </cell>
          <cell r="E57" t="str">
            <v>TEAM PELTRAX - CSD</v>
          </cell>
          <cell r="F57" t="str">
            <v>D1</v>
          </cell>
          <cell r="G57" t="str">
            <v>1277115134</v>
          </cell>
          <cell r="H57" t="str">
            <v>FRA19791103</v>
          </cell>
        </row>
        <row r="58">
          <cell r="A58">
            <v>49</v>
          </cell>
          <cell r="B58" t="str">
            <v>X</v>
          </cell>
          <cell r="C58" t="str">
            <v>BEVRE</v>
          </cell>
          <cell r="D58" t="str">
            <v>Jérémy</v>
          </cell>
          <cell r="E58" t="str">
            <v>VC FONTAINEBLEAU AVON</v>
          </cell>
          <cell r="F58" t="str">
            <v xml:space="preserve">3ème Catégorie </v>
          </cell>
          <cell r="G58" t="str">
            <v>1277113170</v>
          </cell>
          <cell r="H58" t="str">
            <v>FRA19830510</v>
          </cell>
        </row>
        <row r="59">
          <cell r="A59">
            <v>50</v>
          </cell>
          <cell r="B59" t="str">
            <v>X</v>
          </cell>
          <cell r="C59" t="str">
            <v>CHAUMETTE</v>
          </cell>
          <cell r="D59" t="str">
            <v>Enrique</v>
          </cell>
          <cell r="E59" t="str">
            <v>VC FONTAINEBLEAU AVON</v>
          </cell>
          <cell r="F59" t="str">
            <v>D1</v>
          </cell>
          <cell r="G59" t="str">
            <v>1277113111</v>
          </cell>
          <cell r="H59" t="str">
            <v>FRA19760205</v>
          </cell>
        </row>
        <row r="60">
          <cell r="A60">
            <v>51</v>
          </cell>
          <cell r="B60" t="str">
            <v>X</v>
          </cell>
          <cell r="C60" t="str">
            <v>CRAPARD</v>
          </cell>
          <cell r="D60" t="str">
            <v>Eric</v>
          </cell>
          <cell r="E60" t="str">
            <v>VC FONTAINEBLEAU AVON</v>
          </cell>
          <cell r="F60" t="str">
            <v xml:space="preserve">3ème Catégorie </v>
          </cell>
          <cell r="G60" t="str">
            <v>1277113010</v>
          </cell>
          <cell r="H60" t="str">
            <v>FRA19740331</v>
          </cell>
        </row>
        <row r="61">
          <cell r="A61">
            <v>52</v>
          </cell>
          <cell r="B61" t="str">
            <v>X</v>
          </cell>
          <cell r="C61" t="str">
            <v>JACQUART</v>
          </cell>
          <cell r="D61" t="str">
            <v>Loïc</v>
          </cell>
          <cell r="E61" t="str">
            <v>VC FONTAINEBLEAU AVON</v>
          </cell>
          <cell r="F61" t="str">
            <v xml:space="preserve">3ème Catégorie </v>
          </cell>
          <cell r="G61" t="str">
            <v>1277113124</v>
          </cell>
          <cell r="H61" t="str">
            <v>FRA19840720</v>
          </cell>
        </row>
        <row r="62">
          <cell r="A62">
            <v>53</v>
          </cell>
          <cell r="B62" t="str">
            <v>X</v>
          </cell>
          <cell r="C62" t="str">
            <v>VILBROD</v>
          </cell>
          <cell r="D62" t="str">
            <v>Christophe</v>
          </cell>
          <cell r="E62" t="str">
            <v>GUIDON CHALETTOIS</v>
          </cell>
          <cell r="F62" t="str">
            <v>D1</v>
          </cell>
          <cell r="G62" t="str">
            <v>1845083055</v>
          </cell>
          <cell r="H62" t="str">
            <v>FRA19630828</v>
          </cell>
        </row>
        <row r="63">
          <cell r="A63">
            <v>54</v>
          </cell>
          <cell r="B63" t="str">
            <v>X</v>
          </cell>
          <cell r="C63" t="str">
            <v>BRANGER</v>
          </cell>
          <cell r="D63" t="str">
            <v>Antonin</v>
          </cell>
          <cell r="E63" t="str">
            <v>VC AMATEUR ST QUENTIN</v>
          </cell>
          <cell r="F63" t="str">
            <v xml:space="preserve">Junior </v>
          </cell>
          <cell r="G63" t="str">
            <v>1902199110</v>
          </cell>
          <cell r="H63" t="str">
            <v>FRA19990723</v>
          </cell>
        </row>
        <row r="64">
          <cell r="A64">
            <v>55</v>
          </cell>
          <cell r="B64" t="str">
            <v>X</v>
          </cell>
          <cell r="C64" t="str">
            <v>MUSELET</v>
          </cell>
          <cell r="D64" t="str">
            <v>Julien</v>
          </cell>
          <cell r="E64" t="str">
            <v>LES BLEUS DE FRANCE</v>
          </cell>
          <cell r="F64" t="str">
            <v xml:space="preserve">3ème Catégorie </v>
          </cell>
          <cell r="G64" t="str">
            <v>1292402025</v>
          </cell>
          <cell r="H64" t="str">
            <v>FRA19780526</v>
          </cell>
        </row>
        <row r="65">
          <cell r="A65">
            <v>56</v>
          </cell>
          <cell r="B65" t="str">
            <v>X</v>
          </cell>
          <cell r="C65" t="str">
            <v>BOUARD</v>
          </cell>
          <cell r="D65" t="str">
            <v>Brendan</v>
          </cell>
          <cell r="E65" t="str">
            <v>US NEMOURS ST PIERRE</v>
          </cell>
          <cell r="F65" t="str">
            <v xml:space="preserve">Junior </v>
          </cell>
          <cell r="G65" t="str">
            <v>1277109185</v>
          </cell>
          <cell r="H65" t="str">
            <v>FRA19991229</v>
          </cell>
        </row>
        <row r="66">
          <cell r="A66">
            <v>57</v>
          </cell>
          <cell r="B66" t="str">
            <v>X</v>
          </cell>
          <cell r="C66" t="str">
            <v>HUMEAU</v>
          </cell>
          <cell r="D66" t="str">
            <v>Nicolas</v>
          </cell>
          <cell r="E66" t="str">
            <v>VC SULPICIEN</v>
          </cell>
          <cell r="F66" t="str">
            <v>D1</v>
          </cell>
          <cell r="G66" t="str">
            <v>1277123002</v>
          </cell>
          <cell r="H66" t="str">
            <v>FRA19671008</v>
          </cell>
        </row>
        <row r="67">
          <cell r="A67">
            <v>58</v>
          </cell>
          <cell r="B67" t="str">
            <v>X</v>
          </cell>
          <cell r="C67" t="str">
            <v>PERRICOT</v>
          </cell>
          <cell r="D67" t="str">
            <v>Christophe</v>
          </cell>
          <cell r="E67" t="str">
            <v>VC SULPICIEN</v>
          </cell>
          <cell r="F67" t="str">
            <v>D1</v>
          </cell>
          <cell r="G67" t="str">
            <v>1277123014</v>
          </cell>
          <cell r="H67" t="str">
            <v>FRA19730330</v>
          </cell>
        </row>
        <row r="68">
          <cell r="A68">
            <v>59</v>
          </cell>
          <cell r="B68" t="str">
            <v>X</v>
          </cell>
          <cell r="C68" t="str">
            <v>ALVES</v>
          </cell>
          <cell r="D68" t="str">
            <v>Arnaud</v>
          </cell>
          <cell r="E68" t="str">
            <v>VELO CLUB ARPAJON</v>
          </cell>
          <cell r="F68" t="str">
            <v xml:space="preserve">3ème Catégorie </v>
          </cell>
          <cell r="G68" t="str">
            <v>1291308042</v>
          </cell>
          <cell r="H68" t="str">
            <v>FRA19881102</v>
          </cell>
        </row>
        <row r="69">
          <cell r="A69">
            <v>60</v>
          </cell>
          <cell r="B69" t="str">
            <v>X</v>
          </cell>
          <cell r="C69" t="str">
            <v>GIORGALLA</v>
          </cell>
          <cell r="D69" t="str">
            <v>Serge</v>
          </cell>
          <cell r="E69" t="str">
            <v>PARIS CYCLISTE OLYMPIQUE</v>
          </cell>
          <cell r="F69" t="str">
            <v xml:space="preserve">3ème Catégorie </v>
          </cell>
          <cell r="G69" t="str">
            <v>1275016288</v>
          </cell>
          <cell r="H69" t="str">
            <v>FRA19581012</v>
          </cell>
        </row>
        <row r="70">
          <cell r="A70">
            <v>61</v>
          </cell>
          <cell r="C70" t="str">
            <v>TABERNER</v>
          </cell>
          <cell r="D70" t="str">
            <v>Alexis</v>
          </cell>
          <cell r="E70" t="str">
            <v>PARIS CYCLISTE OLYMPIQUE</v>
          </cell>
          <cell r="F70" t="str">
            <v xml:space="preserve">3ème Catégorie </v>
          </cell>
          <cell r="G70" t="str">
            <v>1275016225</v>
          </cell>
          <cell r="H70" t="str">
            <v>FRA19970618</v>
          </cell>
        </row>
        <row r="71">
          <cell r="A71">
            <v>62</v>
          </cell>
          <cell r="C71" t="str">
            <v>AUVIN</v>
          </cell>
          <cell r="D71" t="str">
            <v>Clément</v>
          </cell>
          <cell r="E71" t="str">
            <v>OFF ROAD CYCLISTE D'EPONE</v>
          </cell>
          <cell r="F71" t="str">
            <v xml:space="preserve">Junior </v>
          </cell>
          <cell r="G71" t="str">
            <v>1278207035</v>
          </cell>
          <cell r="H71" t="str">
            <v>FRA19980907</v>
          </cell>
        </row>
        <row r="72">
          <cell r="A72">
            <v>63</v>
          </cell>
          <cell r="B72" t="str">
            <v>X</v>
          </cell>
          <cell r="C72" t="str">
            <v>POCQUAT</v>
          </cell>
          <cell r="D72" t="str">
            <v>Marc</v>
          </cell>
          <cell r="E72" t="str">
            <v>RO VILLUIS EVERLY</v>
          </cell>
          <cell r="F72" t="str">
            <v xml:space="preserve">3ème Catégorie </v>
          </cell>
          <cell r="G72" t="str">
            <v>1277139016</v>
          </cell>
          <cell r="H72" t="str">
            <v>FRA19900730</v>
          </cell>
        </row>
        <row r="73">
          <cell r="A73">
            <v>64</v>
          </cell>
          <cell r="B73" t="str">
            <v>X</v>
          </cell>
          <cell r="C73" t="str">
            <v>PHILIPP</v>
          </cell>
          <cell r="D73" t="str">
            <v>Renaud</v>
          </cell>
          <cell r="E73" t="str">
            <v>ESC MEAUX</v>
          </cell>
          <cell r="F73" t="str">
            <v xml:space="preserve">1ère Catégorie </v>
          </cell>
          <cell r="G73" t="str">
            <v>1277101078</v>
          </cell>
          <cell r="H73" t="str">
            <v>FRA19940109</v>
          </cell>
        </row>
        <row r="74">
          <cell r="A74">
            <v>65</v>
          </cell>
          <cell r="B74" t="str">
            <v>X</v>
          </cell>
          <cell r="C74" t="str">
            <v>ORCHAMPT</v>
          </cell>
          <cell r="D74" t="str">
            <v>Antoine</v>
          </cell>
          <cell r="E74" t="str">
            <v>US DOMONT CYCLISME</v>
          </cell>
          <cell r="F74" t="str">
            <v xml:space="preserve">3ème Catégorie </v>
          </cell>
          <cell r="G74" t="str">
            <v>1295702039</v>
          </cell>
          <cell r="H74" t="str">
            <v>FRA19961020</v>
          </cell>
        </row>
        <row r="75">
          <cell r="A75">
            <v>66</v>
          </cell>
          <cell r="B75" t="str">
            <v>X</v>
          </cell>
          <cell r="C75" t="str">
            <v>POITEVIN</v>
          </cell>
          <cell r="D75" t="str">
            <v>Francis</v>
          </cell>
          <cell r="E75" t="str">
            <v>US DOMONT CYCLISME</v>
          </cell>
          <cell r="F75" t="str">
            <v xml:space="preserve">3ème Catégorie </v>
          </cell>
          <cell r="G75" t="str">
            <v>1295702006</v>
          </cell>
          <cell r="H75" t="str">
            <v>FRA19640505</v>
          </cell>
        </row>
        <row r="76">
          <cell r="A76">
            <v>67</v>
          </cell>
          <cell r="C76" t="str">
            <v>POITEVIN</v>
          </cell>
          <cell r="D76" t="str">
            <v>Robin</v>
          </cell>
          <cell r="E76" t="str">
            <v>US DOMONT CYCLISME</v>
          </cell>
          <cell r="F76" t="str">
            <v xml:space="preserve">3ème Catégorie </v>
          </cell>
          <cell r="G76" t="str">
            <v>1295702004</v>
          </cell>
          <cell r="H76" t="str">
            <v>FRA19971129</v>
          </cell>
        </row>
        <row r="77">
          <cell r="A77">
            <v>68</v>
          </cell>
          <cell r="B77" t="str">
            <v>X</v>
          </cell>
          <cell r="C77" t="str">
            <v>MILLET</v>
          </cell>
          <cell r="D77" t="str">
            <v>Clément</v>
          </cell>
          <cell r="E77" t="str">
            <v>VC ETAMPES</v>
          </cell>
          <cell r="F77" t="str">
            <v xml:space="preserve">3ème Catégorie </v>
          </cell>
          <cell r="G77" t="str">
            <v>1291311041</v>
          </cell>
          <cell r="H77" t="str">
            <v>FRA19880827</v>
          </cell>
        </row>
        <row r="78">
          <cell r="A78">
            <v>69</v>
          </cell>
          <cell r="B78" t="str">
            <v>X</v>
          </cell>
          <cell r="C78" t="str">
            <v>ARASSUS</v>
          </cell>
          <cell r="D78" t="str">
            <v>Stéphane</v>
          </cell>
          <cell r="E78" t="str">
            <v>U.V.AUBE</v>
          </cell>
          <cell r="F78" t="str">
            <v xml:space="preserve">3ème Catégorie </v>
          </cell>
          <cell r="G78" t="str">
            <v>0710007076</v>
          </cell>
          <cell r="H78" t="str">
            <v>FRA19781102</v>
          </cell>
        </row>
        <row r="79">
          <cell r="A79">
            <v>70</v>
          </cell>
          <cell r="B79" t="str">
            <v>exc</v>
          </cell>
          <cell r="C79" t="str">
            <v>URBAIN</v>
          </cell>
          <cell r="D79" t="str">
            <v>Mathieu</v>
          </cell>
          <cell r="E79" t="str">
            <v>U.V.AUBE</v>
          </cell>
          <cell r="F79" t="str">
            <v xml:space="preserve">3ème Catégorie </v>
          </cell>
          <cell r="G79" t="str">
            <v>0710007046</v>
          </cell>
          <cell r="H79" t="str">
            <v>FRA19940226</v>
          </cell>
        </row>
        <row r="80">
          <cell r="A80">
            <v>71</v>
          </cell>
          <cell r="B80" t="str">
            <v>X</v>
          </cell>
          <cell r="C80" t="str">
            <v>GOULET</v>
          </cell>
          <cell r="D80" t="str">
            <v>Grégory</v>
          </cell>
          <cell r="E80" t="str">
            <v>UC BORDS DE MARNE</v>
          </cell>
          <cell r="F80" t="str">
            <v xml:space="preserve">3ème Catégorie </v>
          </cell>
          <cell r="G80" t="str">
            <v>1294616113</v>
          </cell>
          <cell r="H80" t="str">
            <v>FRA19791130</v>
          </cell>
        </row>
        <row r="81">
          <cell r="A81">
            <v>72</v>
          </cell>
          <cell r="B81" t="str">
            <v>X</v>
          </cell>
          <cell r="C81" t="str">
            <v>GARLAN</v>
          </cell>
          <cell r="D81" t="str">
            <v>Brice</v>
          </cell>
          <cell r="E81" t="str">
            <v>C.I.C.L.O   AUXERRE</v>
          </cell>
          <cell r="F81" t="str">
            <v>D1</v>
          </cell>
          <cell r="G81" t="str">
            <v>0589250046</v>
          </cell>
          <cell r="H81" t="str">
            <v>FRA19760525</v>
          </cell>
        </row>
        <row r="82">
          <cell r="A82">
            <v>73</v>
          </cell>
          <cell r="B82" t="str">
            <v>X</v>
          </cell>
          <cell r="C82" t="str">
            <v>LUCAS</v>
          </cell>
          <cell r="D82" t="str">
            <v>Rodolphe</v>
          </cell>
          <cell r="E82" t="str">
            <v>VELO CLUB ICAUNAIS</v>
          </cell>
          <cell r="F82" t="str">
            <v>D1</v>
          </cell>
          <cell r="G82" t="str">
            <v>0589021009</v>
          </cell>
          <cell r="H82" t="str">
            <v>FRA19700325</v>
          </cell>
        </row>
        <row r="83">
          <cell r="A83">
            <v>74</v>
          </cell>
          <cell r="B83" t="str">
            <v>X</v>
          </cell>
          <cell r="C83" t="str">
            <v>MATRAT</v>
          </cell>
          <cell r="D83" t="str">
            <v>Gérard</v>
          </cell>
          <cell r="E83" t="str">
            <v>CC IGNY PALAISEAU 91</v>
          </cell>
          <cell r="F83" t="str">
            <v xml:space="preserve">3ème Catégorie </v>
          </cell>
          <cell r="G83" t="str">
            <v>1291305057</v>
          </cell>
          <cell r="H83" t="str">
            <v>FRA19840102</v>
          </cell>
        </row>
        <row r="84">
          <cell r="A84">
            <v>75</v>
          </cell>
          <cell r="B84" t="str">
            <v>X</v>
          </cell>
          <cell r="C84" t="str">
            <v>CHANU</v>
          </cell>
          <cell r="D84" t="str">
            <v>Peter</v>
          </cell>
          <cell r="E84" t="str">
            <v>ST JEAN DE LA RUELLE CYC</v>
          </cell>
          <cell r="F84" t="str">
            <v xml:space="preserve">Junior </v>
          </cell>
          <cell r="G84" t="str">
            <v>1845287010</v>
          </cell>
          <cell r="H84" t="str">
            <v>FRA19980416</v>
          </cell>
        </row>
        <row r="85">
          <cell r="A85">
            <v>76</v>
          </cell>
          <cell r="B85" t="str">
            <v>X</v>
          </cell>
          <cell r="C85" t="str">
            <v>LEBLOND</v>
          </cell>
          <cell r="D85" t="str">
            <v>Victor</v>
          </cell>
          <cell r="E85" t="str">
            <v>A. C. B. B.</v>
          </cell>
          <cell r="F85" t="str">
            <v xml:space="preserve">3ème Catégorie </v>
          </cell>
          <cell r="G85" t="str">
            <v>1292408160</v>
          </cell>
          <cell r="H85" t="str">
            <v>FRA19900110</v>
          </cell>
        </row>
        <row r="86">
          <cell r="A86">
            <v>77</v>
          </cell>
          <cell r="B86" t="str">
            <v>X</v>
          </cell>
          <cell r="C86" t="str">
            <v>FRANCOEUR</v>
          </cell>
          <cell r="D86" t="str">
            <v>Pierre Alexandre</v>
          </cell>
          <cell r="E86" t="str">
            <v>TEAM 94 VILLENEUVOISE</v>
          </cell>
          <cell r="F86" t="str">
            <v xml:space="preserve">Junior </v>
          </cell>
          <cell r="G86" t="str">
            <v>1294601147</v>
          </cell>
          <cell r="H86" t="str">
            <v>FRA19990304</v>
          </cell>
        </row>
        <row r="87">
          <cell r="A87">
            <v>78</v>
          </cell>
          <cell r="B87" t="str">
            <v>X</v>
          </cell>
          <cell r="C87" t="str">
            <v>OUEDRAOGO</v>
          </cell>
          <cell r="D87" t="str">
            <v>Mickaël</v>
          </cell>
          <cell r="E87" t="str">
            <v>TEAM 94 VILLENEUVOISE</v>
          </cell>
          <cell r="F87" t="str">
            <v xml:space="preserve">Junior </v>
          </cell>
          <cell r="G87" t="str">
            <v>1294601157</v>
          </cell>
          <cell r="H87" t="str">
            <v>FRA19990610</v>
          </cell>
        </row>
        <row r="88">
          <cell r="A88">
            <v>79</v>
          </cell>
          <cell r="B88" t="str">
            <v>X</v>
          </cell>
          <cell r="C88" t="str">
            <v>AMMAR KHODJA</v>
          </cell>
          <cell r="D88" t="str">
            <v>Valentin</v>
          </cell>
          <cell r="E88" t="str">
            <v>AC ORSAY</v>
          </cell>
          <cell r="F88" t="str">
            <v xml:space="preserve">Junior </v>
          </cell>
          <cell r="G88" t="str">
            <v>1291326020</v>
          </cell>
          <cell r="H88" t="str">
            <v>FRA19991206</v>
          </cell>
        </row>
        <row r="89">
          <cell r="A89">
            <v>80</v>
          </cell>
          <cell r="B89" t="str">
            <v>X</v>
          </cell>
          <cell r="C89" t="str">
            <v>CRESSENT</v>
          </cell>
          <cell r="D89" t="str">
            <v>Benjamin</v>
          </cell>
          <cell r="E89" t="str">
            <v>AC ORSAY</v>
          </cell>
          <cell r="F89" t="str">
            <v xml:space="preserve">3ème Catégorie </v>
          </cell>
          <cell r="G89" t="str">
            <v>1291326022</v>
          </cell>
          <cell r="H89" t="str">
            <v>FRA19911027</v>
          </cell>
        </row>
        <row r="90">
          <cell r="A90">
            <v>81</v>
          </cell>
          <cell r="B90" t="str">
            <v>X</v>
          </cell>
          <cell r="C90" t="str">
            <v>DAVESNE</v>
          </cell>
          <cell r="D90" t="str">
            <v>Pierre Antoine</v>
          </cell>
          <cell r="E90" t="str">
            <v>VC FONTAINEBLEAU AVON</v>
          </cell>
          <cell r="F90" t="str">
            <v>D1</v>
          </cell>
          <cell r="G90" t="str">
            <v>1277113204</v>
          </cell>
        </row>
        <row r="91">
          <cell r="A91">
            <v>82</v>
          </cell>
          <cell r="B91" t="str">
            <v>X</v>
          </cell>
          <cell r="C91" t="str">
            <v>BELAIR</v>
          </cell>
          <cell r="D91" t="str">
            <v>Maxime</v>
          </cell>
          <cell r="E91" t="str">
            <v>PERSEVERANTE PONT/YONNE CYCLISME</v>
          </cell>
          <cell r="F91" t="str">
            <v xml:space="preserve">3ème Catégorie </v>
          </cell>
          <cell r="G91" t="str">
            <v>0589057048</v>
          </cell>
        </row>
        <row r="92">
          <cell r="A92">
            <v>83</v>
          </cell>
          <cell r="B92" t="str">
            <v>X</v>
          </cell>
          <cell r="C92" t="str">
            <v>HAUTECOEUR</v>
          </cell>
          <cell r="D92" t="str">
            <v>Frédéric</v>
          </cell>
          <cell r="E92" t="str">
            <v>PERSEVERANTE PONT/YONNE CYCLISME</v>
          </cell>
          <cell r="F92" t="str">
            <v xml:space="preserve">3ème Catégorie </v>
          </cell>
          <cell r="G92" t="str">
            <v>0589057043</v>
          </cell>
        </row>
        <row r="93">
          <cell r="A93">
            <v>84</v>
          </cell>
          <cell r="B93" t="str">
            <v>X</v>
          </cell>
          <cell r="C93" t="str">
            <v>GALLOPIN</v>
          </cell>
          <cell r="D93" t="str">
            <v>Loic</v>
          </cell>
          <cell r="E93" t="str">
            <v>VC CHARTRAIN</v>
          </cell>
          <cell r="F93" t="str">
            <v xml:space="preserve">3ème Catégorie </v>
          </cell>
          <cell r="G93" t="str">
            <v>1828026074</v>
          </cell>
        </row>
        <row r="94">
          <cell r="A94">
            <v>85</v>
          </cell>
          <cell r="B94" t="str">
            <v>X</v>
          </cell>
          <cell r="C94" t="str">
            <v>CRAZ</v>
          </cell>
          <cell r="D94" t="str">
            <v>Mickaël</v>
          </cell>
          <cell r="E94" t="str">
            <v>LAGNY PONTCARRE CYC.</v>
          </cell>
          <cell r="F94" t="str">
            <v xml:space="preserve">3ème Catégorie </v>
          </cell>
          <cell r="G94" t="str">
            <v>1279128245</v>
          </cell>
        </row>
        <row r="95">
          <cell r="A95">
            <v>86</v>
          </cell>
          <cell r="B95" t="str">
            <v>X</v>
          </cell>
          <cell r="C95" t="str">
            <v>CHEDEVILLE</v>
          </cell>
          <cell r="D95" t="str">
            <v>Olivier</v>
          </cell>
          <cell r="E95" t="str">
            <v>AC ORSAY</v>
          </cell>
          <cell r="F95" t="str">
            <v>D2</v>
          </cell>
          <cell r="G95" t="str">
            <v>1291326032</v>
          </cell>
        </row>
        <row r="96">
          <cell r="A96">
            <v>87</v>
          </cell>
          <cell r="B96" t="str">
            <v>X</v>
          </cell>
          <cell r="C96" t="str">
            <v>CORRADINI</v>
          </cell>
          <cell r="D96" t="str">
            <v>Sylvain</v>
          </cell>
          <cell r="E96" t="str">
            <v>CC SAINT REMY HAUTE SAONE</v>
          </cell>
          <cell r="F96" t="str">
            <v xml:space="preserve">3ème Catégorie </v>
          </cell>
          <cell r="G96" t="str">
            <v>1170023089</v>
          </cell>
        </row>
        <row r="97">
          <cell r="A97">
            <v>88</v>
          </cell>
          <cell r="B97" t="str">
            <v>X</v>
          </cell>
          <cell r="C97" t="str">
            <v>BIBRIEN</v>
          </cell>
          <cell r="D97" t="str">
            <v>Jules</v>
          </cell>
          <cell r="E97" t="str">
            <v>TEAM PELTRAX - CSD</v>
          </cell>
          <cell r="F97" t="str">
            <v xml:space="preserve">3ème Catégorie </v>
          </cell>
          <cell r="G97" t="str">
            <v>1277115084</v>
          </cell>
        </row>
        <row r="98">
          <cell r="A98">
            <v>89</v>
          </cell>
          <cell r="B98" t="str">
            <v>X</v>
          </cell>
          <cell r="C98" t="str">
            <v>VILELA</v>
          </cell>
          <cell r="D98" t="str">
            <v>Olivier</v>
          </cell>
          <cell r="E98" t="str">
            <v>AC ORSAY</v>
          </cell>
          <cell r="F98" t="str">
            <v>D2</v>
          </cell>
          <cell r="G98" t="str">
            <v>1291326084</v>
          </cell>
        </row>
        <row r="99">
          <cell r="A99">
            <v>90</v>
          </cell>
          <cell r="B99" t="str">
            <v>X</v>
          </cell>
          <cell r="C99" t="str">
            <v>HOLLEBEKE</v>
          </cell>
          <cell r="D99" t="str">
            <v>Emmanuel</v>
          </cell>
          <cell r="E99" t="str">
            <v>AC ORSAY</v>
          </cell>
          <cell r="F99" t="str">
            <v xml:space="preserve">3ème Catégorie </v>
          </cell>
          <cell r="G99" t="str">
            <v>129132009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</sheetData>
      <sheetData sheetId="1">
        <row r="5">
          <cell r="B5" t="str">
            <v>CSM CLAMART</v>
          </cell>
        </row>
        <row r="6">
          <cell r="B6" t="str">
            <v>EC MONTGERON VIGNEUX</v>
          </cell>
        </row>
        <row r="7">
          <cell r="B7" t="str">
            <v>LAGNY PONTCARRE CYC.</v>
          </cell>
        </row>
        <row r="8">
          <cell r="B8" t="str">
            <v>VC SAVIGNY SUR ORGE</v>
          </cell>
        </row>
      </sheetData>
      <sheetData sheetId="2"/>
      <sheetData sheetId="3"/>
      <sheetData sheetId="4">
        <row r="2">
          <cell r="I2">
            <v>74</v>
          </cell>
        </row>
        <row r="4">
          <cell r="B4">
            <v>1</v>
          </cell>
          <cell r="C4">
            <v>29</v>
          </cell>
          <cell r="I4">
            <v>9.7418981481481481E-2</v>
          </cell>
        </row>
        <row r="5">
          <cell r="B5">
            <v>2</v>
          </cell>
          <cell r="C5">
            <v>33</v>
          </cell>
          <cell r="I5">
            <v>9.7418981481481481E-2</v>
          </cell>
        </row>
        <row r="6">
          <cell r="B6">
            <v>3</v>
          </cell>
          <cell r="C6">
            <v>84</v>
          </cell>
          <cell r="I6">
            <v>9.7418981481481481E-2</v>
          </cell>
        </row>
        <row r="7">
          <cell r="B7">
            <v>4</v>
          </cell>
          <cell r="C7">
            <v>44</v>
          </cell>
          <cell r="I7">
            <v>9.7418981481481481E-2</v>
          </cell>
        </row>
        <row r="8">
          <cell r="B8">
            <v>5</v>
          </cell>
          <cell r="C8">
            <v>47</v>
          </cell>
          <cell r="I8">
            <v>9.7418981481481481E-2</v>
          </cell>
        </row>
        <row r="9">
          <cell r="B9">
            <v>6</v>
          </cell>
          <cell r="C9">
            <v>38</v>
          </cell>
          <cell r="I9">
            <v>9.7418981481481481E-2</v>
          </cell>
        </row>
        <row r="10">
          <cell r="B10">
            <v>7</v>
          </cell>
          <cell r="C10">
            <v>69</v>
          </cell>
          <cell r="I10">
            <v>9.7418981481481481E-2</v>
          </cell>
        </row>
        <row r="11">
          <cell r="B11">
            <v>8</v>
          </cell>
          <cell r="C11">
            <v>2</v>
          </cell>
          <cell r="I11">
            <v>9.7418981481481481E-2</v>
          </cell>
        </row>
        <row r="12">
          <cell r="B12">
            <v>9</v>
          </cell>
          <cell r="C12">
            <v>65</v>
          </cell>
          <cell r="I12">
            <v>9.7418981481481481E-2</v>
          </cell>
        </row>
        <row r="13">
          <cell r="B13">
            <v>10</v>
          </cell>
          <cell r="C13">
            <v>19</v>
          </cell>
          <cell r="I13">
            <v>9.7418981481481481E-2</v>
          </cell>
        </row>
        <row r="14">
          <cell r="B14">
            <v>11</v>
          </cell>
          <cell r="C14">
            <v>8</v>
          </cell>
          <cell r="I14">
            <v>9.7418981481481481E-2</v>
          </cell>
        </row>
        <row r="15">
          <cell r="B15">
            <v>12</v>
          </cell>
          <cell r="C15">
            <v>80</v>
          </cell>
          <cell r="I15">
            <v>9.7418981481481481E-2</v>
          </cell>
        </row>
        <row r="16">
          <cell r="B16">
            <v>13</v>
          </cell>
          <cell r="C16">
            <v>21</v>
          </cell>
          <cell r="I16">
            <v>9.7418981481481481E-2</v>
          </cell>
        </row>
        <row r="17">
          <cell r="B17">
            <v>14</v>
          </cell>
          <cell r="C17">
            <v>82</v>
          </cell>
          <cell r="I17">
            <v>9.7418981481481481E-2</v>
          </cell>
        </row>
        <row r="18">
          <cell r="B18">
            <v>15</v>
          </cell>
          <cell r="C18">
            <v>77</v>
          </cell>
          <cell r="I18">
            <v>9.7418981481481481E-2</v>
          </cell>
        </row>
        <row r="19">
          <cell r="B19">
            <v>16</v>
          </cell>
          <cell r="C19">
            <v>12</v>
          </cell>
          <cell r="I19">
            <v>9.7418981481481481E-2</v>
          </cell>
        </row>
        <row r="20">
          <cell r="B20">
            <v>17</v>
          </cell>
          <cell r="C20">
            <v>45</v>
          </cell>
          <cell r="I20">
            <v>9.7418981481481481E-2</v>
          </cell>
        </row>
        <row r="21">
          <cell r="B21">
            <v>18</v>
          </cell>
          <cell r="C21">
            <v>20</v>
          </cell>
          <cell r="I21">
            <v>9.7418981481481481E-2</v>
          </cell>
        </row>
        <row r="22">
          <cell r="B22">
            <v>19</v>
          </cell>
          <cell r="C22">
            <v>26</v>
          </cell>
          <cell r="I22">
            <v>9.7418981481481481E-2</v>
          </cell>
        </row>
        <row r="23">
          <cell r="B23">
            <v>20</v>
          </cell>
          <cell r="C23">
            <v>59</v>
          </cell>
          <cell r="I23">
            <v>9.7418981481481481E-2</v>
          </cell>
        </row>
        <row r="24">
          <cell r="B24">
            <v>21</v>
          </cell>
          <cell r="C24">
            <v>34</v>
          </cell>
          <cell r="I24">
            <v>9.7418981481481481E-2</v>
          </cell>
        </row>
        <row r="25">
          <cell r="B25">
            <v>22</v>
          </cell>
          <cell r="C25">
            <v>63</v>
          </cell>
          <cell r="I25">
            <v>9.7418981481481481E-2</v>
          </cell>
        </row>
        <row r="26">
          <cell r="B26">
            <v>23</v>
          </cell>
          <cell r="C26">
            <v>53</v>
          </cell>
          <cell r="I26">
            <v>9.7418981481481481E-2</v>
          </cell>
        </row>
        <row r="27">
          <cell r="B27">
            <v>24</v>
          </cell>
          <cell r="C27">
            <v>15</v>
          </cell>
          <cell r="I27">
            <v>9.7418981481481481E-2</v>
          </cell>
        </row>
        <row r="28">
          <cell r="B28">
            <v>25</v>
          </cell>
          <cell r="C28">
            <v>5</v>
          </cell>
          <cell r="I28">
            <v>9.7418981481481481E-2</v>
          </cell>
        </row>
        <row r="29">
          <cell r="B29">
            <v>26</v>
          </cell>
          <cell r="C29">
            <v>7</v>
          </cell>
          <cell r="I29">
            <v>9.7418981481481481E-2</v>
          </cell>
        </row>
        <row r="30">
          <cell r="B30">
            <v>27</v>
          </cell>
          <cell r="C30">
            <v>37</v>
          </cell>
          <cell r="I30">
            <v>9.7418981481481481E-2</v>
          </cell>
        </row>
        <row r="31">
          <cell r="B31">
            <v>28</v>
          </cell>
          <cell r="C31">
            <v>56</v>
          </cell>
          <cell r="I31">
            <v>9.7418981481481481E-2</v>
          </cell>
        </row>
        <row r="32">
          <cell r="B32">
            <v>29</v>
          </cell>
          <cell r="C32">
            <v>10</v>
          </cell>
          <cell r="I32">
            <v>9.7418981481481481E-2</v>
          </cell>
        </row>
        <row r="33">
          <cell r="B33">
            <v>30</v>
          </cell>
          <cell r="C33">
            <v>64</v>
          </cell>
          <cell r="I33">
            <v>9.7418981481481481E-2</v>
          </cell>
        </row>
        <row r="34">
          <cell r="B34">
            <v>31</v>
          </cell>
          <cell r="C34">
            <v>18</v>
          </cell>
          <cell r="I34">
            <v>9.7418981481481481E-2</v>
          </cell>
        </row>
        <row r="35">
          <cell r="B35">
            <v>32</v>
          </cell>
          <cell r="C35">
            <v>73</v>
          </cell>
          <cell r="I35">
            <v>9.7418981481481481E-2</v>
          </cell>
          <cell r="AC35" t="str">
            <v>EC MONTGERON VIGNEUX</v>
          </cell>
          <cell r="AD35">
            <v>11</v>
          </cell>
          <cell r="AF35">
            <v>16</v>
          </cell>
          <cell r="AH35">
            <v>29</v>
          </cell>
        </row>
        <row r="36">
          <cell r="B36">
            <v>33</v>
          </cell>
          <cell r="C36">
            <v>76</v>
          </cell>
          <cell r="I36">
            <v>9.7418981481481481E-2</v>
          </cell>
          <cell r="AC36" t="str">
            <v>CSM CLAMART</v>
          </cell>
          <cell r="AD36">
            <v>24</v>
          </cell>
          <cell r="AF36">
            <v>31</v>
          </cell>
          <cell r="AH36">
            <v>37</v>
          </cell>
        </row>
        <row r="37">
          <cell r="B37">
            <v>34</v>
          </cell>
          <cell r="C37">
            <v>88</v>
          </cell>
          <cell r="I37">
            <v>9.7418981481481481E-2</v>
          </cell>
          <cell r="AC37" t="str">
            <v>LAGNY PONTCARRE CYC.</v>
          </cell>
          <cell r="AD37">
            <v>25</v>
          </cell>
          <cell r="AF37">
            <v>26</v>
          </cell>
          <cell r="AH37">
            <v>41</v>
          </cell>
        </row>
        <row r="38">
          <cell r="B38">
            <v>35</v>
          </cell>
          <cell r="C38">
            <v>71</v>
          </cell>
          <cell r="I38">
            <v>9.7418981481481481E-2</v>
          </cell>
          <cell r="AC38" t="str">
            <v>VC SAVIGNY SUR ORGE</v>
          </cell>
          <cell r="AD38">
            <v>8</v>
          </cell>
          <cell r="AF38">
            <v>50</v>
          </cell>
          <cell r="AH38">
            <v>52</v>
          </cell>
        </row>
        <row r="39">
          <cell r="B39">
            <v>36</v>
          </cell>
          <cell r="C39">
            <v>41</v>
          </cell>
          <cell r="I39">
            <v>9.7418981481481481E-2</v>
          </cell>
          <cell r="AC39">
            <v>0</v>
          </cell>
          <cell r="AD39">
            <v>1000</v>
          </cell>
          <cell r="AF39">
            <v>1000</v>
          </cell>
          <cell r="AH39">
            <v>1000</v>
          </cell>
        </row>
        <row r="40">
          <cell r="B40">
            <v>37</v>
          </cell>
          <cell r="C40">
            <v>14</v>
          </cell>
          <cell r="I40">
            <v>9.7418981481481481E-2</v>
          </cell>
          <cell r="AC40">
            <v>0</v>
          </cell>
          <cell r="AD40">
            <v>1000</v>
          </cell>
          <cell r="AF40">
            <v>1000</v>
          </cell>
          <cell r="AH40">
            <v>1000</v>
          </cell>
        </row>
        <row r="41">
          <cell r="B41">
            <v>38</v>
          </cell>
          <cell r="C41">
            <v>83</v>
          </cell>
          <cell r="I41">
            <v>9.7418981481481481E-2</v>
          </cell>
          <cell r="AC41">
            <v>0</v>
          </cell>
          <cell r="AD41">
            <v>1000</v>
          </cell>
          <cell r="AF41">
            <v>1000</v>
          </cell>
          <cell r="AH41">
            <v>1000</v>
          </cell>
        </row>
        <row r="42">
          <cell r="B42">
            <v>39</v>
          </cell>
          <cell r="C42">
            <v>17</v>
          </cell>
          <cell r="I42">
            <v>9.7418981481481481E-2</v>
          </cell>
          <cell r="AC42">
            <v>0</v>
          </cell>
          <cell r="AD42">
            <v>1000</v>
          </cell>
          <cell r="AF42">
            <v>1000</v>
          </cell>
          <cell r="AH42">
            <v>1000</v>
          </cell>
        </row>
        <row r="43">
          <cell r="B43">
            <v>40</v>
          </cell>
          <cell r="C43">
            <v>24</v>
          </cell>
          <cell r="I43">
            <v>9.7418981481481481E-2</v>
          </cell>
          <cell r="AC43">
            <v>0</v>
          </cell>
          <cell r="AD43">
            <v>1000</v>
          </cell>
          <cell r="AF43">
            <v>1000</v>
          </cell>
          <cell r="AH43">
            <v>1000</v>
          </cell>
        </row>
        <row r="44">
          <cell r="B44">
            <v>41</v>
          </cell>
          <cell r="C44">
            <v>6</v>
          </cell>
          <cell r="I44">
            <v>9.7418981481481481E-2</v>
          </cell>
          <cell r="AC44">
            <v>0</v>
          </cell>
          <cell r="AD44">
            <v>1000</v>
          </cell>
          <cell r="AF44">
            <v>1000</v>
          </cell>
          <cell r="AH44">
            <v>1000</v>
          </cell>
        </row>
        <row r="45">
          <cell r="B45">
            <v>42</v>
          </cell>
          <cell r="C45">
            <v>85</v>
          </cell>
          <cell r="I45">
            <v>9.7418981481481481E-2</v>
          </cell>
          <cell r="AC45">
            <v>0</v>
          </cell>
          <cell r="AD45">
            <v>1000</v>
          </cell>
          <cell r="AF45">
            <v>1000</v>
          </cell>
          <cell r="AH45">
            <v>1000</v>
          </cell>
        </row>
        <row r="46">
          <cell r="B46">
            <v>43</v>
          </cell>
          <cell r="C46">
            <v>49</v>
          </cell>
          <cell r="I46">
            <v>9.7418981481481481E-2</v>
          </cell>
          <cell r="AC46">
            <v>0</v>
          </cell>
          <cell r="AD46">
            <v>1000</v>
          </cell>
          <cell r="AF46">
            <v>1000</v>
          </cell>
          <cell r="AH46">
            <v>1000</v>
          </cell>
        </row>
        <row r="47">
          <cell r="B47">
            <v>44</v>
          </cell>
          <cell r="C47">
            <v>11</v>
          </cell>
          <cell r="I47">
            <v>9.7418981481481481E-2</v>
          </cell>
          <cell r="AC47">
            <v>0</v>
          </cell>
          <cell r="AD47">
            <v>1000</v>
          </cell>
          <cell r="AF47">
            <v>1000</v>
          </cell>
          <cell r="AH47">
            <v>1000</v>
          </cell>
        </row>
        <row r="48">
          <cell r="B48">
            <v>45</v>
          </cell>
          <cell r="C48">
            <v>31</v>
          </cell>
          <cell r="I48">
            <v>9.7418981481481481E-2</v>
          </cell>
          <cell r="AC48">
            <v>0</v>
          </cell>
          <cell r="AD48">
            <v>1000</v>
          </cell>
          <cell r="AF48">
            <v>1000</v>
          </cell>
          <cell r="AH48">
            <v>1000</v>
          </cell>
        </row>
        <row r="49">
          <cell r="B49">
            <v>46</v>
          </cell>
          <cell r="C49">
            <v>48</v>
          </cell>
          <cell r="I49">
            <v>9.7418981481481481E-2</v>
          </cell>
          <cell r="AC49">
            <v>0</v>
          </cell>
          <cell r="AD49">
            <v>1000</v>
          </cell>
          <cell r="AF49">
            <v>1000</v>
          </cell>
          <cell r="AH49">
            <v>1000</v>
          </cell>
        </row>
        <row r="50">
          <cell r="B50">
            <v>47</v>
          </cell>
          <cell r="C50">
            <v>51</v>
          </cell>
          <cell r="I50">
            <v>9.7418981481481481E-2</v>
          </cell>
          <cell r="AC50">
            <v>0</v>
          </cell>
          <cell r="AD50">
            <v>1000</v>
          </cell>
          <cell r="AF50">
            <v>1000</v>
          </cell>
          <cell r="AH50">
            <v>1000</v>
          </cell>
        </row>
        <row r="51">
          <cell r="B51">
            <v>48</v>
          </cell>
          <cell r="C51">
            <v>52</v>
          </cell>
          <cell r="I51">
            <v>9.7418981481481481E-2</v>
          </cell>
          <cell r="AC51">
            <v>0</v>
          </cell>
          <cell r="AD51">
            <v>1000</v>
          </cell>
          <cell r="AF51">
            <v>1000</v>
          </cell>
          <cell r="AH51">
            <v>1000</v>
          </cell>
        </row>
        <row r="52">
          <cell r="B52">
            <v>49</v>
          </cell>
          <cell r="C52">
            <v>89</v>
          </cell>
          <cell r="I52">
            <v>9.7418981481481481E-2</v>
          </cell>
          <cell r="AC52">
            <v>0</v>
          </cell>
          <cell r="AD52">
            <v>1000</v>
          </cell>
          <cell r="AF52">
            <v>1000</v>
          </cell>
          <cell r="AH52">
            <v>1000</v>
          </cell>
        </row>
        <row r="53">
          <cell r="B53">
            <v>50</v>
          </cell>
          <cell r="C53">
            <v>3</v>
          </cell>
          <cell r="I53">
            <v>9.7418981481481481E-2</v>
          </cell>
          <cell r="AC53">
            <v>0</v>
          </cell>
          <cell r="AD53">
            <v>1000</v>
          </cell>
          <cell r="AF53">
            <v>1000</v>
          </cell>
          <cell r="AH53">
            <v>1000</v>
          </cell>
        </row>
        <row r="54">
          <cell r="B54">
            <v>51</v>
          </cell>
          <cell r="C54">
            <v>68</v>
          </cell>
          <cell r="I54">
            <v>9.7418981481481481E-2</v>
          </cell>
          <cell r="AC54">
            <v>0</v>
          </cell>
          <cell r="AD54">
            <v>1000</v>
          </cell>
          <cell r="AF54">
            <v>1000</v>
          </cell>
          <cell r="AH54">
            <v>1000</v>
          </cell>
        </row>
        <row r="55">
          <cell r="B55">
            <v>52</v>
          </cell>
          <cell r="C55">
            <v>1</v>
          </cell>
          <cell r="I55">
            <v>9.7418981481481481E-2</v>
          </cell>
          <cell r="AC55">
            <v>0</v>
          </cell>
          <cell r="AD55">
            <v>1000</v>
          </cell>
          <cell r="AF55">
            <v>1000</v>
          </cell>
          <cell r="AH55">
            <v>1000</v>
          </cell>
        </row>
        <row r="56">
          <cell r="B56">
            <v>53</v>
          </cell>
          <cell r="C56">
            <v>36</v>
          </cell>
          <cell r="I56">
            <v>9.7418981481481481E-2</v>
          </cell>
          <cell r="AC56">
            <v>0</v>
          </cell>
          <cell r="AD56">
            <v>1000</v>
          </cell>
          <cell r="AF56">
            <v>1000</v>
          </cell>
          <cell r="AH56">
            <v>1000</v>
          </cell>
        </row>
        <row r="57">
          <cell r="B57">
            <v>54</v>
          </cell>
          <cell r="C57">
            <v>9</v>
          </cell>
          <cell r="I57">
            <v>9.7418981481481481E-2</v>
          </cell>
          <cell r="AC57">
            <v>0</v>
          </cell>
          <cell r="AD57">
            <v>1000</v>
          </cell>
          <cell r="AF57">
            <v>1000</v>
          </cell>
          <cell r="AH57">
            <v>1000</v>
          </cell>
        </row>
        <row r="58">
          <cell r="B58">
            <v>55</v>
          </cell>
          <cell r="C58">
            <v>74</v>
          </cell>
          <cell r="I58">
            <v>9.7418981481481481E-2</v>
          </cell>
          <cell r="AC58">
            <v>0</v>
          </cell>
          <cell r="AD58">
            <v>1000</v>
          </cell>
          <cell r="AF58">
            <v>1000</v>
          </cell>
          <cell r="AH58">
            <v>1000</v>
          </cell>
        </row>
        <row r="59">
          <cell r="B59">
            <v>56</v>
          </cell>
          <cell r="C59">
            <v>22</v>
          </cell>
          <cell r="I59">
            <v>9.7418981481481481E-2</v>
          </cell>
          <cell r="AC59">
            <v>0</v>
          </cell>
          <cell r="AD59">
            <v>1000</v>
          </cell>
          <cell r="AF59">
            <v>1000</v>
          </cell>
          <cell r="AH59">
            <v>1000</v>
          </cell>
        </row>
        <row r="60">
          <cell r="B60">
            <v>57</v>
          </cell>
          <cell r="C60">
            <v>39</v>
          </cell>
          <cell r="I60">
            <v>9.7418981481481481E-2</v>
          </cell>
        </row>
        <row r="61">
          <cell r="B61">
            <v>58</v>
          </cell>
          <cell r="C61">
            <v>81</v>
          </cell>
          <cell r="I61">
            <v>9.7418981481481481E-2</v>
          </cell>
        </row>
        <row r="62">
          <cell r="B62">
            <v>59</v>
          </cell>
          <cell r="C62">
            <v>25</v>
          </cell>
          <cell r="I62">
            <v>9.7418981481481481E-2</v>
          </cell>
        </row>
        <row r="63">
          <cell r="B63">
            <v>60</v>
          </cell>
          <cell r="C63">
            <v>57</v>
          </cell>
          <cell r="I63">
            <v>9.7418981481481481E-2</v>
          </cell>
        </row>
        <row r="64">
          <cell r="B64">
            <v>61</v>
          </cell>
          <cell r="C64">
            <v>16</v>
          </cell>
          <cell r="I64">
            <v>9.7418981481481481E-2</v>
          </cell>
        </row>
        <row r="65">
          <cell r="B65">
            <v>62</v>
          </cell>
          <cell r="C65">
            <v>4</v>
          </cell>
          <cell r="I65">
            <v>9.7418981481481481E-2</v>
          </cell>
        </row>
        <row r="66">
          <cell r="B66">
            <v>63</v>
          </cell>
          <cell r="C66">
            <v>50</v>
          </cell>
          <cell r="I66">
            <v>9.7418981481481481E-2</v>
          </cell>
        </row>
        <row r="67">
          <cell r="B67">
            <v>64</v>
          </cell>
          <cell r="C67">
            <v>58</v>
          </cell>
          <cell r="I67">
            <v>9.7418981481481481E-2</v>
          </cell>
        </row>
        <row r="68">
          <cell r="B68">
            <v>65</v>
          </cell>
          <cell r="C68">
            <v>79</v>
          </cell>
          <cell r="I68">
            <v>9.7418981481481481E-2</v>
          </cell>
        </row>
        <row r="69">
          <cell r="B69">
            <v>66</v>
          </cell>
          <cell r="C69">
            <v>40</v>
          </cell>
          <cell r="I69">
            <v>9.7418981481481481E-2</v>
          </cell>
        </row>
        <row r="70">
          <cell r="B70">
            <v>67</v>
          </cell>
          <cell r="C70">
            <v>42</v>
          </cell>
          <cell r="I70">
            <v>9.7418981481481481E-2</v>
          </cell>
        </row>
        <row r="71">
          <cell r="B71">
            <v>68</v>
          </cell>
          <cell r="C71">
            <v>28</v>
          </cell>
          <cell r="I71">
            <v>9.7418981481481481E-2</v>
          </cell>
        </row>
        <row r="72">
          <cell r="B72">
            <v>69</v>
          </cell>
          <cell r="C72">
            <v>30</v>
          </cell>
          <cell r="I72">
            <v>9.7418981481481481E-2</v>
          </cell>
        </row>
        <row r="73">
          <cell r="B73">
            <v>70</v>
          </cell>
          <cell r="C73">
            <v>27</v>
          </cell>
          <cell r="I73">
            <v>9.7418981481481481E-2</v>
          </cell>
        </row>
        <row r="74">
          <cell r="B74">
            <v>71</v>
          </cell>
          <cell r="C74">
            <v>54</v>
          </cell>
          <cell r="I74">
            <v>9.7418981481481481E-2</v>
          </cell>
        </row>
        <row r="75">
          <cell r="B75">
            <v>72</v>
          </cell>
          <cell r="C75">
            <v>90</v>
          </cell>
          <cell r="I75">
            <v>9.7418981481481481E-2</v>
          </cell>
        </row>
        <row r="76">
          <cell r="B76">
            <v>73</v>
          </cell>
          <cell r="C76">
            <v>55</v>
          </cell>
          <cell r="I76">
            <v>9.7418981481481481E-2</v>
          </cell>
        </row>
        <row r="77">
          <cell r="B77">
            <v>74</v>
          </cell>
          <cell r="C77">
            <v>87</v>
          </cell>
          <cell r="I77">
            <v>9.7418981481481481E-2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>
      <selection sqref="A1:XFD1048576"/>
    </sheetView>
  </sheetViews>
  <sheetFormatPr baseColWidth="10" defaultRowHeight="12"/>
  <cols>
    <col min="1" max="2" width="5.7109375" style="29" customWidth="1"/>
    <col min="3" max="3" width="18.85546875" style="29" hidden="1" customWidth="1"/>
    <col min="4" max="4" width="11.42578125" style="29" customWidth="1"/>
    <col min="5" max="5" width="20.42578125" style="29" customWidth="1"/>
    <col min="6" max="6" width="15.7109375" style="29" customWidth="1"/>
    <col min="7" max="7" width="25.28515625" style="29" customWidth="1"/>
    <col min="8" max="8" width="14.28515625" style="29" customWidth="1"/>
    <col min="9" max="9" width="11.5703125" style="29" customWidth="1"/>
    <col min="10" max="10" width="7.140625" style="29" customWidth="1"/>
    <col min="11" max="256" width="11.42578125" style="29"/>
    <col min="257" max="258" width="5.7109375" style="29" customWidth="1"/>
    <col min="259" max="259" width="0" style="29" hidden="1" customWidth="1"/>
    <col min="260" max="260" width="11.42578125" style="29" customWidth="1"/>
    <col min="261" max="261" width="20.42578125" style="29" customWidth="1"/>
    <col min="262" max="262" width="15.7109375" style="29" customWidth="1"/>
    <col min="263" max="263" width="25.28515625" style="29" customWidth="1"/>
    <col min="264" max="264" width="14.28515625" style="29" customWidth="1"/>
    <col min="265" max="265" width="11.5703125" style="29" customWidth="1"/>
    <col min="266" max="266" width="7.140625" style="29" customWidth="1"/>
    <col min="267" max="512" width="11.42578125" style="29"/>
    <col min="513" max="514" width="5.7109375" style="29" customWidth="1"/>
    <col min="515" max="515" width="0" style="29" hidden="1" customWidth="1"/>
    <col min="516" max="516" width="11.42578125" style="29" customWidth="1"/>
    <col min="517" max="517" width="20.42578125" style="29" customWidth="1"/>
    <col min="518" max="518" width="15.7109375" style="29" customWidth="1"/>
    <col min="519" max="519" width="25.28515625" style="29" customWidth="1"/>
    <col min="520" max="520" width="14.28515625" style="29" customWidth="1"/>
    <col min="521" max="521" width="11.5703125" style="29" customWidth="1"/>
    <col min="522" max="522" width="7.140625" style="29" customWidth="1"/>
    <col min="523" max="768" width="11.42578125" style="29"/>
    <col min="769" max="770" width="5.7109375" style="29" customWidth="1"/>
    <col min="771" max="771" width="0" style="29" hidden="1" customWidth="1"/>
    <col min="772" max="772" width="11.42578125" style="29" customWidth="1"/>
    <col min="773" max="773" width="20.42578125" style="29" customWidth="1"/>
    <col min="774" max="774" width="15.7109375" style="29" customWidth="1"/>
    <col min="775" max="775" width="25.28515625" style="29" customWidth="1"/>
    <col min="776" max="776" width="14.28515625" style="29" customWidth="1"/>
    <col min="777" max="777" width="11.5703125" style="29" customWidth="1"/>
    <col min="778" max="778" width="7.140625" style="29" customWidth="1"/>
    <col min="779" max="1024" width="11.42578125" style="29"/>
    <col min="1025" max="1026" width="5.7109375" style="29" customWidth="1"/>
    <col min="1027" max="1027" width="0" style="29" hidden="1" customWidth="1"/>
    <col min="1028" max="1028" width="11.42578125" style="29" customWidth="1"/>
    <col min="1029" max="1029" width="20.42578125" style="29" customWidth="1"/>
    <col min="1030" max="1030" width="15.7109375" style="29" customWidth="1"/>
    <col min="1031" max="1031" width="25.28515625" style="29" customWidth="1"/>
    <col min="1032" max="1032" width="14.28515625" style="29" customWidth="1"/>
    <col min="1033" max="1033" width="11.5703125" style="29" customWidth="1"/>
    <col min="1034" max="1034" width="7.140625" style="29" customWidth="1"/>
    <col min="1035" max="1280" width="11.42578125" style="29"/>
    <col min="1281" max="1282" width="5.7109375" style="29" customWidth="1"/>
    <col min="1283" max="1283" width="0" style="29" hidden="1" customWidth="1"/>
    <col min="1284" max="1284" width="11.42578125" style="29" customWidth="1"/>
    <col min="1285" max="1285" width="20.42578125" style="29" customWidth="1"/>
    <col min="1286" max="1286" width="15.7109375" style="29" customWidth="1"/>
    <col min="1287" max="1287" width="25.28515625" style="29" customWidth="1"/>
    <col min="1288" max="1288" width="14.28515625" style="29" customWidth="1"/>
    <col min="1289" max="1289" width="11.5703125" style="29" customWidth="1"/>
    <col min="1290" max="1290" width="7.140625" style="29" customWidth="1"/>
    <col min="1291" max="1536" width="11.42578125" style="29"/>
    <col min="1537" max="1538" width="5.7109375" style="29" customWidth="1"/>
    <col min="1539" max="1539" width="0" style="29" hidden="1" customWidth="1"/>
    <col min="1540" max="1540" width="11.42578125" style="29" customWidth="1"/>
    <col min="1541" max="1541" width="20.42578125" style="29" customWidth="1"/>
    <col min="1542" max="1542" width="15.7109375" style="29" customWidth="1"/>
    <col min="1543" max="1543" width="25.28515625" style="29" customWidth="1"/>
    <col min="1544" max="1544" width="14.28515625" style="29" customWidth="1"/>
    <col min="1545" max="1545" width="11.5703125" style="29" customWidth="1"/>
    <col min="1546" max="1546" width="7.140625" style="29" customWidth="1"/>
    <col min="1547" max="1792" width="11.42578125" style="29"/>
    <col min="1793" max="1794" width="5.7109375" style="29" customWidth="1"/>
    <col min="1795" max="1795" width="0" style="29" hidden="1" customWidth="1"/>
    <col min="1796" max="1796" width="11.42578125" style="29" customWidth="1"/>
    <col min="1797" max="1797" width="20.42578125" style="29" customWidth="1"/>
    <col min="1798" max="1798" width="15.7109375" style="29" customWidth="1"/>
    <col min="1799" max="1799" width="25.28515625" style="29" customWidth="1"/>
    <col min="1800" max="1800" width="14.28515625" style="29" customWidth="1"/>
    <col min="1801" max="1801" width="11.5703125" style="29" customWidth="1"/>
    <col min="1802" max="1802" width="7.140625" style="29" customWidth="1"/>
    <col min="1803" max="2048" width="11.42578125" style="29"/>
    <col min="2049" max="2050" width="5.7109375" style="29" customWidth="1"/>
    <col min="2051" max="2051" width="0" style="29" hidden="1" customWidth="1"/>
    <col min="2052" max="2052" width="11.42578125" style="29" customWidth="1"/>
    <col min="2053" max="2053" width="20.42578125" style="29" customWidth="1"/>
    <col min="2054" max="2054" width="15.7109375" style="29" customWidth="1"/>
    <col min="2055" max="2055" width="25.28515625" style="29" customWidth="1"/>
    <col min="2056" max="2056" width="14.28515625" style="29" customWidth="1"/>
    <col min="2057" max="2057" width="11.5703125" style="29" customWidth="1"/>
    <col min="2058" max="2058" width="7.140625" style="29" customWidth="1"/>
    <col min="2059" max="2304" width="11.42578125" style="29"/>
    <col min="2305" max="2306" width="5.7109375" style="29" customWidth="1"/>
    <col min="2307" max="2307" width="0" style="29" hidden="1" customWidth="1"/>
    <col min="2308" max="2308" width="11.42578125" style="29" customWidth="1"/>
    <col min="2309" max="2309" width="20.42578125" style="29" customWidth="1"/>
    <col min="2310" max="2310" width="15.7109375" style="29" customWidth="1"/>
    <col min="2311" max="2311" width="25.28515625" style="29" customWidth="1"/>
    <col min="2312" max="2312" width="14.28515625" style="29" customWidth="1"/>
    <col min="2313" max="2313" width="11.5703125" style="29" customWidth="1"/>
    <col min="2314" max="2314" width="7.140625" style="29" customWidth="1"/>
    <col min="2315" max="2560" width="11.42578125" style="29"/>
    <col min="2561" max="2562" width="5.7109375" style="29" customWidth="1"/>
    <col min="2563" max="2563" width="0" style="29" hidden="1" customWidth="1"/>
    <col min="2564" max="2564" width="11.42578125" style="29" customWidth="1"/>
    <col min="2565" max="2565" width="20.42578125" style="29" customWidth="1"/>
    <col min="2566" max="2566" width="15.7109375" style="29" customWidth="1"/>
    <col min="2567" max="2567" width="25.28515625" style="29" customWidth="1"/>
    <col min="2568" max="2568" width="14.28515625" style="29" customWidth="1"/>
    <col min="2569" max="2569" width="11.5703125" style="29" customWidth="1"/>
    <col min="2570" max="2570" width="7.140625" style="29" customWidth="1"/>
    <col min="2571" max="2816" width="11.42578125" style="29"/>
    <col min="2817" max="2818" width="5.7109375" style="29" customWidth="1"/>
    <col min="2819" max="2819" width="0" style="29" hidden="1" customWidth="1"/>
    <col min="2820" max="2820" width="11.42578125" style="29" customWidth="1"/>
    <col min="2821" max="2821" width="20.42578125" style="29" customWidth="1"/>
    <col min="2822" max="2822" width="15.7109375" style="29" customWidth="1"/>
    <col min="2823" max="2823" width="25.28515625" style="29" customWidth="1"/>
    <col min="2824" max="2824" width="14.28515625" style="29" customWidth="1"/>
    <col min="2825" max="2825" width="11.5703125" style="29" customWidth="1"/>
    <col min="2826" max="2826" width="7.140625" style="29" customWidth="1"/>
    <col min="2827" max="3072" width="11.42578125" style="29"/>
    <col min="3073" max="3074" width="5.7109375" style="29" customWidth="1"/>
    <col min="3075" max="3075" width="0" style="29" hidden="1" customWidth="1"/>
    <col min="3076" max="3076" width="11.42578125" style="29" customWidth="1"/>
    <col min="3077" max="3077" width="20.42578125" style="29" customWidth="1"/>
    <col min="3078" max="3078" width="15.7109375" style="29" customWidth="1"/>
    <col min="3079" max="3079" width="25.28515625" style="29" customWidth="1"/>
    <col min="3080" max="3080" width="14.28515625" style="29" customWidth="1"/>
    <col min="3081" max="3081" width="11.5703125" style="29" customWidth="1"/>
    <col min="3082" max="3082" width="7.140625" style="29" customWidth="1"/>
    <col min="3083" max="3328" width="11.42578125" style="29"/>
    <col min="3329" max="3330" width="5.7109375" style="29" customWidth="1"/>
    <col min="3331" max="3331" width="0" style="29" hidden="1" customWidth="1"/>
    <col min="3332" max="3332" width="11.42578125" style="29" customWidth="1"/>
    <col min="3333" max="3333" width="20.42578125" style="29" customWidth="1"/>
    <col min="3334" max="3334" width="15.7109375" style="29" customWidth="1"/>
    <col min="3335" max="3335" width="25.28515625" style="29" customWidth="1"/>
    <col min="3336" max="3336" width="14.28515625" style="29" customWidth="1"/>
    <col min="3337" max="3337" width="11.5703125" style="29" customWidth="1"/>
    <col min="3338" max="3338" width="7.140625" style="29" customWidth="1"/>
    <col min="3339" max="3584" width="11.42578125" style="29"/>
    <col min="3585" max="3586" width="5.7109375" style="29" customWidth="1"/>
    <col min="3587" max="3587" width="0" style="29" hidden="1" customWidth="1"/>
    <col min="3588" max="3588" width="11.42578125" style="29" customWidth="1"/>
    <col min="3589" max="3589" width="20.42578125" style="29" customWidth="1"/>
    <col min="3590" max="3590" width="15.7109375" style="29" customWidth="1"/>
    <col min="3591" max="3591" width="25.28515625" style="29" customWidth="1"/>
    <col min="3592" max="3592" width="14.28515625" style="29" customWidth="1"/>
    <col min="3593" max="3593" width="11.5703125" style="29" customWidth="1"/>
    <col min="3594" max="3594" width="7.140625" style="29" customWidth="1"/>
    <col min="3595" max="3840" width="11.42578125" style="29"/>
    <col min="3841" max="3842" width="5.7109375" style="29" customWidth="1"/>
    <col min="3843" max="3843" width="0" style="29" hidden="1" customWidth="1"/>
    <col min="3844" max="3844" width="11.42578125" style="29" customWidth="1"/>
    <col min="3845" max="3845" width="20.42578125" style="29" customWidth="1"/>
    <col min="3846" max="3846" width="15.7109375" style="29" customWidth="1"/>
    <col min="3847" max="3847" width="25.28515625" style="29" customWidth="1"/>
    <col min="3848" max="3848" width="14.28515625" style="29" customWidth="1"/>
    <col min="3849" max="3849" width="11.5703125" style="29" customWidth="1"/>
    <col min="3850" max="3850" width="7.140625" style="29" customWidth="1"/>
    <col min="3851" max="4096" width="11.42578125" style="29"/>
    <col min="4097" max="4098" width="5.7109375" style="29" customWidth="1"/>
    <col min="4099" max="4099" width="0" style="29" hidden="1" customWidth="1"/>
    <col min="4100" max="4100" width="11.42578125" style="29" customWidth="1"/>
    <col min="4101" max="4101" width="20.42578125" style="29" customWidth="1"/>
    <col min="4102" max="4102" width="15.7109375" style="29" customWidth="1"/>
    <col min="4103" max="4103" width="25.28515625" style="29" customWidth="1"/>
    <col min="4104" max="4104" width="14.28515625" style="29" customWidth="1"/>
    <col min="4105" max="4105" width="11.5703125" style="29" customWidth="1"/>
    <col min="4106" max="4106" width="7.140625" style="29" customWidth="1"/>
    <col min="4107" max="4352" width="11.42578125" style="29"/>
    <col min="4353" max="4354" width="5.7109375" style="29" customWidth="1"/>
    <col min="4355" max="4355" width="0" style="29" hidden="1" customWidth="1"/>
    <col min="4356" max="4356" width="11.42578125" style="29" customWidth="1"/>
    <col min="4357" max="4357" width="20.42578125" style="29" customWidth="1"/>
    <col min="4358" max="4358" width="15.7109375" style="29" customWidth="1"/>
    <col min="4359" max="4359" width="25.28515625" style="29" customWidth="1"/>
    <col min="4360" max="4360" width="14.28515625" style="29" customWidth="1"/>
    <col min="4361" max="4361" width="11.5703125" style="29" customWidth="1"/>
    <col min="4362" max="4362" width="7.140625" style="29" customWidth="1"/>
    <col min="4363" max="4608" width="11.42578125" style="29"/>
    <col min="4609" max="4610" width="5.7109375" style="29" customWidth="1"/>
    <col min="4611" max="4611" width="0" style="29" hidden="1" customWidth="1"/>
    <col min="4612" max="4612" width="11.42578125" style="29" customWidth="1"/>
    <col min="4613" max="4613" width="20.42578125" style="29" customWidth="1"/>
    <col min="4614" max="4614" width="15.7109375" style="29" customWidth="1"/>
    <col min="4615" max="4615" width="25.28515625" style="29" customWidth="1"/>
    <col min="4616" max="4616" width="14.28515625" style="29" customWidth="1"/>
    <col min="4617" max="4617" width="11.5703125" style="29" customWidth="1"/>
    <col min="4618" max="4618" width="7.140625" style="29" customWidth="1"/>
    <col min="4619" max="4864" width="11.42578125" style="29"/>
    <col min="4865" max="4866" width="5.7109375" style="29" customWidth="1"/>
    <col min="4867" max="4867" width="0" style="29" hidden="1" customWidth="1"/>
    <col min="4868" max="4868" width="11.42578125" style="29" customWidth="1"/>
    <col min="4869" max="4869" width="20.42578125" style="29" customWidth="1"/>
    <col min="4870" max="4870" width="15.7109375" style="29" customWidth="1"/>
    <col min="4871" max="4871" width="25.28515625" style="29" customWidth="1"/>
    <col min="4872" max="4872" width="14.28515625" style="29" customWidth="1"/>
    <col min="4873" max="4873" width="11.5703125" style="29" customWidth="1"/>
    <col min="4874" max="4874" width="7.140625" style="29" customWidth="1"/>
    <col min="4875" max="5120" width="11.42578125" style="29"/>
    <col min="5121" max="5122" width="5.7109375" style="29" customWidth="1"/>
    <col min="5123" max="5123" width="0" style="29" hidden="1" customWidth="1"/>
    <col min="5124" max="5124" width="11.42578125" style="29" customWidth="1"/>
    <col min="5125" max="5125" width="20.42578125" style="29" customWidth="1"/>
    <col min="5126" max="5126" width="15.7109375" style="29" customWidth="1"/>
    <col min="5127" max="5127" width="25.28515625" style="29" customWidth="1"/>
    <col min="5128" max="5128" width="14.28515625" style="29" customWidth="1"/>
    <col min="5129" max="5129" width="11.5703125" style="29" customWidth="1"/>
    <col min="5130" max="5130" width="7.140625" style="29" customWidth="1"/>
    <col min="5131" max="5376" width="11.42578125" style="29"/>
    <col min="5377" max="5378" width="5.7109375" style="29" customWidth="1"/>
    <col min="5379" max="5379" width="0" style="29" hidden="1" customWidth="1"/>
    <col min="5380" max="5380" width="11.42578125" style="29" customWidth="1"/>
    <col min="5381" max="5381" width="20.42578125" style="29" customWidth="1"/>
    <col min="5382" max="5382" width="15.7109375" style="29" customWidth="1"/>
    <col min="5383" max="5383" width="25.28515625" style="29" customWidth="1"/>
    <col min="5384" max="5384" width="14.28515625" style="29" customWidth="1"/>
    <col min="5385" max="5385" width="11.5703125" style="29" customWidth="1"/>
    <col min="5386" max="5386" width="7.140625" style="29" customWidth="1"/>
    <col min="5387" max="5632" width="11.42578125" style="29"/>
    <col min="5633" max="5634" width="5.7109375" style="29" customWidth="1"/>
    <col min="5635" max="5635" width="0" style="29" hidden="1" customWidth="1"/>
    <col min="5636" max="5636" width="11.42578125" style="29" customWidth="1"/>
    <col min="5637" max="5637" width="20.42578125" style="29" customWidth="1"/>
    <col min="5638" max="5638" width="15.7109375" style="29" customWidth="1"/>
    <col min="5639" max="5639" width="25.28515625" style="29" customWidth="1"/>
    <col min="5640" max="5640" width="14.28515625" style="29" customWidth="1"/>
    <col min="5641" max="5641" width="11.5703125" style="29" customWidth="1"/>
    <col min="5642" max="5642" width="7.140625" style="29" customWidth="1"/>
    <col min="5643" max="5888" width="11.42578125" style="29"/>
    <col min="5889" max="5890" width="5.7109375" style="29" customWidth="1"/>
    <col min="5891" max="5891" width="0" style="29" hidden="1" customWidth="1"/>
    <col min="5892" max="5892" width="11.42578125" style="29" customWidth="1"/>
    <col min="5893" max="5893" width="20.42578125" style="29" customWidth="1"/>
    <col min="5894" max="5894" width="15.7109375" style="29" customWidth="1"/>
    <col min="5895" max="5895" width="25.28515625" style="29" customWidth="1"/>
    <col min="5896" max="5896" width="14.28515625" style="29" customWidth="1"/>
    <col min="5897" max="5897" width="11.5703125" style="29" customWidth="1"/>
    <col min="5898" max="5898" width="7.140625" style="29" customWidth="1"/>
    <col min="5899" max="6144" width="11.42578125" style="29"/>
    <col min="6145" max="6146" width="5.7109375" style="29" customWidth="1"/>
    <col min="6147" max="6147" width="0" style="29" hidden="1" customWidth="1"/>
    <col min="6148" max="6148" width="11.42578125" style="29" customWidth="1"/>
    <col min="6149" max="6149" width="20.42578125" style="29" customWidth="1"/>
    <col min="6150" max="6150" width="15.7109375" style="29" customWidth="1"/>
    <col min="6151" max="6151" width="25.28515625" style="29" customWidth="1"/>
    <col min="6152" max="6152" width="14.28515625" style="29" customWidth="1"/>
    <col min="6153" max="6153" width="11.5703125" style="29" customWidth="1"/>
    <col min="6154" max="6154" width="7.140625" style="29" customWidth="1"/>
    <col min="6155" max="6400" width="11.42578125" style="29"/>
    <col min="6401" max="6402" width="5.7109375" style="29" customWidth="1"/>
    <col min="6403" max="6403" width="0" style="29" hidden="1" customWidth="1"/>
    <col min="6404" max="6404" width="11.42578125" style="29" customWidth="1"/>
    <col min="6405" max="6405" width="20.42578125" style="29" customWidth="1"/>
    <col min="6406" max="6406" width="15.7109375" style="29" customWidth="1"/>
    <col min="6407" max="6407" width="25.28515625" style="29" customWidth="1"/>
    <col min="6408" max="6408" width="14.28515625" style="29" customWidth="1"/>
    <col min="6409" max="6409" width="11.5703125" style="29" customWidth="1"/>
    <col min="6410" max="6410" width="7.140625" style="29" customWidth="1"/>
    <col min="6411" max="6656" width="11.42578125" style="29"/>
    <col min="6657" max="6658" width="5.7109375" style="29" customWidth="1"/>
    <col min="6659" max="6659" width="0" style="29" hidden="1" customWidth="1"/>
    <col min="6660" max="6660" width="11.42578125" style="29" customWidth="1"/>
    <col min="6661" max="6661" width="20.42578125" style="29" customWidth="1"/>
    <col min="6662" max="6662" width="15.7109375" style="29" customWidth="1"/>
    <col min="6663" max="6663" width="25.28515625" style="29" customWidth="1"/>
    <col min="6664" max="6664" width="14.28515625" style="29" customWidth="1"/>
    <col min="6665" max="6665" width="11.5703125" style="29" customWidth="1"/>
    <col min="6666" max="6666" width="7.140625" style="29" customWidth="1"/>
    <col min="6667" max="6912" width="11.42578125" style="29"/>
    <col min="6913" max="6914" width="5.7109375" style="29" customWidth="1"/>
    <col min="6915" max="6915" width="0" style="29" hidden="1" customWidth="1"/>
    <col min="6916" max="6916" width="11.42578125" style="29" customWidth="1"/>
    <col min="6917" max="6917" width="20.42578125" style="29" customWidth="1"/>
    <col min="6918" max="6918" width="15.7109375" style="29" customWidth="1"/>
    <col min="6919" max="6919" width="25.28515625" style="29" customWidth="1"/>
    <col min="6920" max="6920" width="14.28515625" style="29" customWidth="1"/>
    <col min="6921" max="6921" width="11.5703125" style="29" customWidth="1"/>
    <col min="6922" max="6922" width="7.140625" style="29" customWidth="1"/>
    <col min="6923" max="7168" width="11.42578125" style="29"/>
    <col min="7169" max="7170" width="5.7109375" style="29" customWidth="1"/>
    <col min="7171" max="7171" width="0" style="29" hidden="1" customWidth="1"/>
    <col min="7172" max="7172" width="11.42578125" style="29" customWidth="1"/>
    <col min="7173" max="7173" width="20.42578125" style="29" customWidth="1"/>
    <col min="7174" max="7174" width="15.7109375" style="29" customWidth="1"/>
    <col min="7175" max="7175" width="25.28515625" style="29" customWidth="1"/>
    <col min="7176" max="7176" width="14.28515625" style="29" customWidth="1"/>
    <col min="7177" max="7177" width="11.5703125" style="29" customWidth="1"/>
    <col min="7178" max="7178" width="7.140625" style="29" customWidth="1"/>
    <col min="7179" max="7424" width="11.42578125" style="29"/>
    <col min="7425" max="7426" width="5.7109375" style="29" customWidth="1"/>
    <col min="7427" max="7427" width="0" style="29" hidden="1" customWidth="1"/>
    <col min="7428" max="7428" width="11.42578125" style="29" customWidth="1"/>
    <col min="7429" max="7429" width="20.42578125" style="29" customWidth="1"/>
    <col min="7430" max="7430" width="15.7109375" style="29" customWidth="1"/>
    <col min="7431" max="7431" width="25.28515625" style="29" customWidth="1"/>
    <col min="7432" max="7432" width="14.28515625" style="29" customWidth="1"/>
    <col min="7433" max="7433" width="11.5703125" style="29" customWidth="1"/>
    <col min="7434" max="7434" width="7.140625" style="29" customWidth="1"/>
    <col min="7435" max="7680" width="11.42578125" style="29"/>
    <col min="7681" max="7682" width="5.7109375" style="29" customWidth="1"/>
    <col min="7683" max="7683" width="0" style="29" hidden="1" customWidth="1"/>
    <col min="7684" max="7684" width="11.42578125" style="29" customWidth="1"/>
    <col min="7685" max="7685" width="20.42578125" style="29" customWidth="1"/>
    <col min="7686" max="7686" width="15.7109375" style="29" customWidth="1"/>
    <col min="7687" max="7687" width="25.28515625" style="29" customWidth="1"/>
    <col min="7688" max="7688" width="14.28515625" style="29" customWidth="1"/>
    <col min="7689" max="7689" width="11.5703125" style="29" customWidth="1"/>
    <col min="7690" max="7690" width="7.140625" style="29" customWidth="1"/>
    <col min="7691" max="7936" width="11.42578125" style="29"/>
    <col min="7937" max="7938" width="5.7109375" style="29" customWidth="1"/>
    <col min="7939" max="7939" width="0" style="29" hidden="1" customWidth="1"/>
    <col min="7940" max="7940" width="11.42578125" style="29" customWidth="1"/>
    <col min="7941" max="7941" width="20.42578125" style="29" customWidth="1"/>
    <col min="7942" max="7942" width="15.7109375" style="29" customWidth="1"/>
    <col min="7943" max="7943" width="25.28515625" style="29" customWidth="1"/>
    <col min="7944" max="7944" width="14.28515625" style="29" customWidth="1"/>
    <col min="7945" max="7945" width="11.5703125" style="29" customWidth="1"/>
    <col min="7946" max="7946" width="7.140625" style="29" customWidth="1"/>
    <col min="7947" max="8192" width="11.42578125" style="29"/>
    <col min="8193" max="8194" width="5.7109375" style="29" customWidth="1"/>
    <col min="8195" max="8195" width="0" style="29" hidden="1" customWidth="1"/>
    <col min="8196" max="8196" width="11.42578125" style="29" customWidth="1"/>
    <col min="8197" max="8197" width="20.42578125" style="29" customWidth="1"/>
    <col min="8198" max="8198" width="15.7109375" style="29" customWidth="1"/>
    <col min="8199" max="8199" width="25.28515625" style="29" customWidth="1"/>
    <col min="8200" max="8200" width="14.28515625" style="29" customWidth="1"/>
    <col min="8201" max="8201" width="11.5703125" style="29" customWidth="1"/>
    <col min="8202" max="8202" width="7.140625" style="29" customWidth="1"/>
    <col min="8203" max="8448" width="11.42578125" style="29"/>
    <col min="8449" max="8450" width="5.7109375" style="29" customWidth="1"/>
    <col min="8451" max="8451" width="0" style="29" hidden="1" customWidth="1"/>
    <col min="8452" max="8452" width="11.42578125" style="29" customWidth="1"/>
    <col min="8453" max="8453" width="20.42578125" style="29" customWidth="1"/>
    <col min="8454" max="8454" width="15.7109375" style="29" customWidth="1"/>
    <col min="8455" max="8455" width="25.28515625" style="29" customWidth="1"/>
    <col min="8456" max="8456" width="14.28515625" style="29" customWidth="1"/>
    <col min="8457" max="8457" width="11.5703125" style="29" customWidth="1"/>
    <col min="8458" max="8458" width="7.140625" style="29" customWidth="1"/>
    <col min="8459" max="8704" width="11.42578125" style="29"/>
    <col min="8705" max="8706" width="5.7109375" style="29" customWidth="1"/>
    <col min="8707" max="8707" width="0" style="29" hidden="1" customWidth="1"/>
    <col min="8708" max="8708" width="11.42578125" style="29" customWidth="1"/>
    <col min="8709" max="8709" width="20.42578125" style="29" customWidth="1"/>
    <col min="8710" max="8710" width="15.7109375" style="29" customWidth="1"/>
    <col min="8711" max="8711" width="25.28515625" style="29" customWidth="1"/>
    <col min="8712" max="8712" width="14.28515625" style="29" customWidth="1"/>
    <col min="8713" max="8713" width="11.5703125" style="29" customWidth="1"/>
    <col min="8714" max="8714" width="7.140625" style="29" customWidth="1"/>
    <col min="8715" max="8960" width="11.42578125" style="29"/>
    <col min="8961" max="8962" width="5.7109375" style="29" customWidth="1"/>
    <col min="8963" max="8963" width="0" style="29" hidden="1" customWidth="1"/>
    <col min="8964" max="8964" width="11.42578125" style="29" customWidth="1"/>
    <col min="8965" max="8965" width="20.42578125" style="29" customWidth="1"/>
    <col min="8966" max="8966" width="15.7109375" style="29" customWidth="1"/>
    <col min="8967" max="8967" width="25.28515625" style="29" customWidth="1"/>
    <col min="8968" max="8968" width="14.28515625" style="29" customWidth="1"/>
    <col min="8969" max="8969" width="11.5703125" style="29" customWidth="1"/>
    <col min="8970" max="8970" width="7.140625" style="29" customWidth="1"/>
    <col min="8971" max="9216" width="11.42578125" style="29"/>
    <col min="9217" max="9218" width="5.7109375" style="29" customWidth="1"/>
    <col min="9219" max="9219" width="0" style="29" hidden="1" customWidth="1"/>
    <col min="9220" max="9220" width="11.42578125" style="29" customWidth="1"/>
    <col min="9221" max="9221" width="20.42578125" style="29" customWidth="1"/>
    <col min="9222" max="9222" width="15.7109375" style="29" customWidth="1"/>
    <col min="9223" max="9223" width="25.28515625" style="29" customWidth="1"/>
    <col min="9224" max="9224" width="14.28515625" style="29" customWidth="1"/>
    <col min="9225" max="9225" width="11.5703125" style="29" customWidth="1"/>
    <col min="9226" max="9226" width="7.140625" style="29" customWidth="1"/>
    <col min="9227" max="9472" width="11.42578125" style="29"/>
    <col min="9473" max="9474" width="5.7109375" style="29" customWidth="1"/>
    <col min="9475" max="9475" width="0" style="29" hidden="1" customWidth="1"/>
    <col min="9476" max="9476" width="11.42578125" style="29" customWidth="1"/>
    <col min="9477" max="9477" width="20.42578125" style="29" customWidth="1"/>
    <col min="9478" max="9478" width="15.7109375" style="29" customWidth="1"/>
    <col min="9479" max="9479" width="25.28515625" style="29" customWidth="1"/>
    <col min="9480" max="9480" width="14.28515625" style="29" customWidth="1"/>
    <col min="9481" max="9481" width="11.5703125" style="29" customWidth="1"/>
    <col min="9482" max="9482" width="7.140625" style="29" customWidth="1"/>
    <col min="9483" max="9728" width="11.42578125" style="29"/>
    <col min="9729" max="9730" width="5.7109375" style="29" customWidth="1"/>
    <col min="9731" max="9731" width="0" style="29" hidden="1" customWidth="1"/>
    <col min="9732" max="9732" width="11.42578125" style="29" customWidth="1"/>
    <col min="9733" max="9733" width="20.42578125" style="29" customWidth="1"/>
    <col min="9734" max="9734" width="15.7109375" style="29" customWidth="1"/>
    <col min="9735" max="9735" width="25.28515625" style="29" customWidth="1"/>
    <col min="9736" max="9736" width="14.28515625" style="29" customWidth="1"/>
    <col min="9737" max="9737" width="11.5703125" style="29" customWidth="1"/>
    <col min="9738" max="9738" width="7.140625" style="29" customWidth="1"/>
    <col min="9739" max="9984" width="11.42578125" style="29"/>
    <col min="9985" max="9986" width="5.7109375" style="29" customWidth="1"/>
    <col min="9987" max="9987" width="0" style="29" hidden="1" customWidth="1"/>
    <col min="9988" max="9988" width="11.42578125" style="29" customWidth="1"/>
    <col min="9989" max="9989" width="20.42578125" style="29" customWidth="1"/>
    <col min="9990" max="9990" width="15.7109375" style="29" customWidth="1"/>
    <col min="9991" max="9991" width="25.28515625" style="29" customWidth="1"/>
    <col min="9992" max="9992" width="14.28515625" style="29" customWidth="1"/>
    <col min="9993" max="9993" width="11.5703125" style="29" customWidth="1"/>
    <col min="9994" max="9994" width="7.140625" style="29" customWidth="1"/>
    <col min="9995" max="10240" width="11.42578125" style="29"/>
    <col min="10241" max="10242" width="5.7109375" style="29" customWidth="1"/>
    <col min="10243" max="10243" width="0" style="29" hidden="1" customWidth="1"/>
    <col min="10244" max="10244" width="11.42578125" style="29" customWidth="1"/>
    <col min="10245" max="10245" width="20.42578125" style="29" customWidth="1"/>
    <col min="10246" max="10246" width="15.7109375" style="29" customWidth="1"/>
    <col min="10247" max="10247" width="25.28515625" style="29" customWidth="1"/>
    <col min="10248" max="10248" width="14.28515625" style="29" customWidth="1"/>
    <col min="10249" max="10249" width="11.5703125" style="29" customWidth="1"/>
    <col min="10250" max="10250" width="7.140625" style="29" customWidth="1"/>
    <col min="10251" max="10496" width="11.42578125" style="29"/>
    <col min="10497" max="10498" width="5.7109375" style="29" customWidth="1"/>
    <col min="10499" max="10499" width="0" style="29" hidden="1" customWidth="1"/>
    <col min="10500" max="10500" width="11.42578125" style="29" customWidth="1"/>
    <col min="10501" max="10501" width="20.42578125" style="29" customWidth="1"/>
    <col min="10502" max="10502" width="15.7109375" style="29" customWidth="1"/>
    <col min="10503" max="10503" width="25.28515625" style="29" customWidth="1"/>
    <col min="10504" max="10504" width="14.28515625" style="29" customWidth="1"/>
    <col min="10505" max="10505" width="11.5703125" style="29" customWidth="1"/>
    <col min="10506" max="10506" width="7.140625" style="29" customWidth="1"/>
    <col min="10507" max="10752" width="11.42578125" style="29"/>
    <col min="10753" max="10754" width="5.7109375" style="29" customWidth="1"/>
    <col min="10755" max="10755" width="0" style="29" hidden="1" customWidth="1"/>
    <col min="10756" max="10756" width="11.42578125" style="29" customWidth="1"/>
    <col min="10757" max="10757" width="20.42578125" style="29" customWidth="1"/>
    <col min="10758" max="10758" width="15.7109375" style="29" customWidth="1"/>
    <col min="10759" max="10759" width="25.28515625" style="29" customWidth="1"/>
    <col min="10760" max="10760" width="14.28515625" style="29" customWidth="1"/>
    <col min="10761" max="10761" width="11.5703125" style="29" customWidth="1"/>
    <col min="10762" max="10762" width="7.140625" style="29" customWidth="1"/>
    <col min="10763" max="11008" width="11.42578125" style="29"/>
    <col min="11009" max="11010" width="5.7109375" style="29" customWidth="1"/>
    <col min="11011" max="11011" width="0" style="29" hidden="1" customWidth="1"/>
    <col min="11012" max="11012" width="11.42578125" style="29" customWidth="1"/>
    <col min="11013" max="11013" width="20.42578125" style="29" customWidth="1"/>
    <col min="11014" max="11014" width="15.7109375" style="29" customWidth="1"/>
    <col min="11015" max="11015" width="25.28515625" style="29" customWidth="1"/>
    <col min="11016" max="11016" width="14.28515625" style="29" customWidth="1"/>
    <col min="11017" max="11017" width="11.5703125" style="29" customWidth="1"/>
    <col min="11018" max="11018" width="7.140625" style="29" customWidth="1"/>
    <col min="11019" max="11264" width="11.42578125" style="29"/>
    <col min="11265" max="11266" width="5.7109375" style="29" customWidth="1"/>
    <col min="11267" max="11267" width="0" style="29" hidden="1" customWidth="1"/>
    <col min="11268" max="11268" width="11.42578125" style="29" customWidth="1"/>
    <col min="11269" max="11269" width="20.42578125" style="29" customWidth="1"/>
    <col min="11270" max="11270" width="15.7109375" style="29" customWidth="1"/>
    <col min="11271" max="11271" width="25.28515625" style="29" customWidth="1"/>
    <col min="11272" max="11272" width="14.28515625" style="29" customWidth="1"/>
    <col min="11273" max="11273" width="11.5703125" style="29" customWidth="1"/>
    <col min="11274" max="11274" width="7.140625" style="29" customWidth="1"/>
    <col min="11275" max="11520" width="11.42578125" style="29"/>
    <col min="11521" max="11522" width="5.7109375" style="29" customWidth="1"/>
    <col min="11523" max="11523" width="0" style="29" hidden="1" customWidth="1"/>
    <col min="11524" max="11524" width="11.42578125" style="29" customWidth="1"/>
    <col min="11525" max="11525" width="20.42578125" style="29" customWidth="1"/>
    <col min="11526" max="11526" width="15.7109375" style="29" customWidth="1"/>
    <col min="11527" max="11527" width="25.28515625" style="29" customWidth="1"/>
    <col min="11528" max="11528" width="14.28515625" style="29" customWidth="1"/>
    <col min="11529" max="11529" width="11.5703125" style="29" customWidth="1"/>
    <col min="11530" max="11530" width="7.140625" style="29" customWidth="1"/>
    <col min="11531" max="11776" width="11.42578125" style="29"/>
    <col min="11777" max="11778" width="5.7109375" style="29" customWidth="1"/>
    <col min="11779" max="11779" width="0" style="29" hidden="1" customWidth="1"/>
    <col min="11780" max="11780" width="11.42578125" style="29" customWidth="1"/>
    <col min="11781" max="11781" width="20.42578125" style="29" customWidth="1"/>
    <col min="11782" max="11782" width="15.7109375" style="29" customWidth="1"/>
    <col min="11783" max="11783" width="25.28515625" style="29" customWidth="1"/>
    <col min="11784" max="11784" width="14.28515625" style="29" customWidth="1"/>
    <col min="11785" max="11785" width="11.5703125" style="29" customWidth="1"/>
    <col min="11786" max="11786" width="7.140625" style="29" customWidth="1"/>
    <col min="11787" max="12032" width="11.42578125" style="29"/>
    <col min="12033" max="12034" width="5.7109375" style="29" customWidth="1"/>
    <col min="12035" max="12035" width="0" style="29" hidden="1" customWidth="1"/>
    <col min="12036" max="12036" width="11.42578125" style="29" customWidth="1"/>
    <col min="12037" max="12037" width="20.42578125" style="29" customWidth="1"/>
    <col min="12038" max="12038" width="15.7109375" style="29" customWidth="1"/>
    <col min="12039" max="12039" width="25.28515625" style="29" customWidth="1"/>
    <col min="12040" max="12040" width="14.28515625" style="29" customWidth="1"/>
    <col min="12041" max="12041" width="11.5703125" style="29" customWidth="1"/>
    <col min="12042" max="12042" width="7.140625" style="29" customWidth="1"/>
    <col min="12043" max="12288" width="11.42578125" style="29"/>
    <col min="12289" max="12290" width="5.7109375" style="29" customWidth="1"/>
    <col min="12291" max="12291" width="0" style="29" hidden="1" customWidth="1"/>
    <col min="12292" max="12292" width="11.42578125" style="29" customWidth="1"/>
    <col min="12293" max="12293" width="20.42578125" style="29" customWidth="1"/>
    <col min="12294" max="12294" width="15.7109375" style="29" customWidth="1"/>
    <col min="12295" max="12295" width="25.28515625" style="29" customWidth="1"/>
    <col min="12296" max="12296" width="14.28515625" style="29" customWidth="1"/>
    <col min="12297" max="12297" width="11.5703125" style="29" customWidth="1"/>
    <col min="12298" max="12298" width="7.140625" style="29" customWidth="1"/>
    <col min="12299" max="12544" width="11.42578125" style="29"/>
    <col min="12545" max="12546" width="5.7109375" style="29" customWidth="1"/>
    <col min="12547" max="12547" width="0" style="29" hidden="1" customWidth="1"/>
    <col min="12548" max="12548" width="11.42578125" style="29" customWidth="1"/>
    <col min="12549" max="12549" width="20.42578125" style="29" customWidth="1"/>
    <col min="12550" max="12550" width="15.7109375" style="29" customWidth="1"/>
    <col min="12551" max="12551" width="25.28515625" style="29" customWidth="1"/>
    <col min="12552" max="12552" width="14.28515625" style="29" customWidth="1"/>
    <col min="12553" max="12553" width="11.5703125" style="29" customWidth="1"/>
    <col min="12554" max="12554" width="7.140625" style="29" customWidth="1"/>
    <col min="12555" max="12800" width="11.42578125" style="29"/>
    <col min="12801" max="12802" width="5.7109375" style="29" customWidth="1"/>
    <col min="12803" max="12803" width="0" style="29" hidden="1" customWidth="1"/>
    <col min="12804" max="12804" width="11.42578125" style="29" customWidth="1"/>
    <col min="12805" max="12805" width="20.42578125" style="29" customWidth="1"/>
    <col min="12806" max="12806" width="15.7109375" style="29" customWidth="1"/>
    <col min="12807" max="12807" width="25.28515625" style="29" customWidth="1"/>
    <col min="12808" max="12808" width="14.28515625" style="29" customWidth="1"/>
    <col min="12809" max="12809" width="11.5703125" style="29" customWidth="1"/>
    <col min="12810" max="12810" width="7.140625" style="29" customWidth="1"/>
    <col min="12811" max="13056" width="11.42578125" style="29"/>
    <col min="13057" max="13058" width="5.7109375" style="29" customWidth="1"/>
    <col min="13059" max="13059" width="0" style="29" hidden="1" customWidth="1"/>
    <col min="13060" max="13060" width="11.42578125" style="29" customWidth="1"/>
    <col min="13061" max="13061" width="20.42578125" style="29" customWidth="1"/>
    <col min="13062" max="13062" width="15.7109375" style="29" customWidth="1"/>
    <col min="13063" max="13063" width="25.28515625" style="29" customWidth="1"/>
    <col min="13064" max="13064" width="14.28515625" style="29" customWidth="1"/>
    <col min="13065" max="13065" width="11.5703125" style="29" customWidth="1"/>
    <col min="13066" max="13066" width="7.140625" style="29" customWidth="1"/>
    <col min="13067" max="13312" width="11.42578125" style="29"/>
    <col min="13313" max="13314" width="5.7109375" style="29" customWidth="1"/>
    <col min="13315" max="13315" width="0" style="29" hidden="1" customWidth="1"/>
    <col min="13316" max="13316" width="11.42578125" style="29" customWidth="1"/>
    <col min="13317" max="13317" width="20.42578125" style="29" customWidth="1"/>
    <col min="13318" max="13318" width="15.7109375" style="29" customWidth="1"/>
    <col min="13319" max="13319" width="25.28515625" style="29" customWidth="1"/>
    <col min="13320" max="13320" width="14.28515625" style="29" customWidth="1"/>
    <col min="13321" max="13321" width="11.5703125" style="29" customWidth="1"/>
    <col min="13322" max="13322" width="7.140625" style="29" customWidth="1"/>
    <col min="13323" max="13568" width="11.42578125" style="29"/>
    <col min="13569" max="13570" width="5.7109375" style="29" customWidth="1"/>
    <col min="13571" max="13571" width="0" style="29" hidden="1" customWidth="1"/>
    <col min="13572" max="13572" width="11.42578125" style="29" customWidth="1"/>
    <col min="13573" max="13573" width="20.42578125" style="29" customWidth="1"/>
    <col min="13574" max="13574" width="15.7109375" style="29" customWidth="1"/>
    <col min="13575" max="13575" width="25.28515625" style="29" customWidth="1"/>
    <col min="13576" max="13576" width="14.28515625" style="29" customWidth="1"/>
    <col min="13577" max="13577" width="11.5703125" style="29" customWidth="1"/>
    <col min="13578" max="13578" width="7.140625" style="29" customWidth="1"/>
    <col min="13579" max="13824" width="11.42578125" style="29"/>
    <col min="13825" max="13826" width="5.7109375" style="29" customWidth="1"/>
    <col min="13827" max="13827" width="0" style="29" hidden="1" customWidth="1"/>
    <col min="13828" max="13828" width="11.42578125" style="29" customWidth="1"/>
    <col min="13829" max="13829" width="20.42578125" style="29" customWidth="1"/>
    <col min="13830" max="13830" width="15.7109375" style="29" customWidth="1"/>
    <col min="13831" max="13831" width="25.28515625" style="29" customWidth="1"/>
    <col min="13832" max="13832" width="14.28515625" style="29" customWidth="1"/>
    <col min="13833" max="13833" width="11.5703125" style="29" customWidth="1"/>
    <col min="13834" max="13834" width="7.140625" style="29" customWidth="1"/>
    <col min="13835" max="14080" width="11.42578125" style="29"/>
    <col min="14081" max="14082" width="5.7109375" style="29" customWidth="1"/>
    <col min="14083" max="14083" width="0" style="29" hidden="1" customWidth="1"/>
    <col min="14084" max="14084" width="11.42578125" style="29" customWidth="1"/>
    <col min="14085" max="14085" width="20.42578125" style="29" customWidth="1"/>
    <col min="14086" max="14086" width="15.7109375" style="29" customWidth="1"/>
    <col min="14087" max="14087" width="25.28515625" style="29" customWidth="1"/>
    <col min="14088" max="14088" width="14.28515625" style="29" customWidth="1"/>
    <col min="14089" max="14089" width="11.5703125" style="29" customWidth="1"/>
    <col min="14090" max="14090" width="7.140625" style="29" customWidth="1"/>
    <col min="14091" max="14336" width="11.42578125" style="29"/>
    <col min="14337" max="14338" width="5.7109375" style="29" customWidth="1"/>
    <col min="14339" max="14339" width="0" style="29" hidden="1" customWidth="1"/>
    <col min="14340" max="14340" width="11.42578125" style="29" customWidth="1"/>
    <col min="14341" max="14341" width="20.42578125" style="29" customWidth="1"/>
    <col min="14342" max="14342" width="15.7109375" style="29" customWidth="1"/>
    <col min="14343" max="14343" width="25.28515625" style="29" customWidth="1"/>
    <col min="14344" max="14344" width="14.28515625" style="29" customWidth="1"/>
    <col min="14345" max="14345" width="11.5703125" style="29" customWidth="1"/>
    <col min="14346" max="14346" width="7.140625" style="29" customWidth="1"/>
    <col min="14347" max="14592" width="11.42578125" style="29"/>
    <col min="14593" max="14594" width="5.7109375" style="29" customWidth="1"/>
    <col min="14595" max="14595" width="0" style="29" hidden="1" customWidth="1"/>
    <col min="14596" max="14596" width="11.42578125" style="29" customWidth="1"/>
    <col min="14597" max="14597" width="20.42578125" style="29" customWidth="1"/>
    <col min="14598" max="14598" width="15.7109375" style="29" customWidth="1"/>
    <col min="14599" max="14599" width="25.28515625" style="29" customWidth="1"/>
    <col min="14600" max="14600" width="14.28515625" style="29" customWidth="1"/>
    <col min="14601" max="14601" width="11.5703125" style="29" customWidth="1"/>
    <col min="14602" max="14602" width="7.140625" style="29" customWidth="1"/>
    <col min="14603" max="14848" width="11.42578125" style="29"/>
    <col min="14849" max="14850" width="5.7109375" style="29" customWidth="1"/>
    <col min="14851" max="14851" width="0" style="29" hidden="1" customWidth="1"/>
    <col min="14852" max="14852" width="11.42578125" style="29" customWidth="1"/>
    <col min="14853" max="14853" width="20.42578125" style="29" customWidth="1"/>
    <col min="14854" max="14854" width="15.7109375" style="29" customWidth="1"/>
    <col min="14855" max="14855" width="25.28515625" style="29" customWidth="1"/>
    <col min="14856" max="14856" width="14.28515625" style="29" customWidth="1"/>
    <col min="14857" max="14857" width="11.5703125" style="29" customWidth="1"/>
    <col min="14858" max="14858" width="7.140625" style="29" customWidth="1"/>
    <col min="14859" max="15104" width="11.42578125" style="29"/>
    <col min="15105" max="15106" width="5.7109375" style="29" customWidth="1"/>
    <col min="15107" max="15107" width="0" style="29" hidden="1" customWidth="1"/>
    <col min="15108" max="15108" width="11.42578125" style="29" customWidth="1"/>
    <col min="15109" max="15109" width="20.42578125" style="29" customWidth="1"/>
    <col min="15110" max="15110" width="15.7109375" style="29" customWidth="1"/>
    <col min="15111" max="15111" width="25.28515625" style="29" customWidth="1"/>
    <col min="15112" max="15112" width="14.28515625" style="29" customWidth="1"/>
    <col min="15113" max="15113" width="11.5703125" style="29" customWidth="1"/>
    <col min="15114" max="15114" width="7.140625" style="29" customWidth="1"/>
    <col min="15115" max="15360" width="11.42578125" style="29"/>
    <col min="15361" max="15362" width="5.7109375" style="29" customWidth="1"/>
    <col min="15363" max="15363" width="0" style="29" hidden="1" customWidth="1"/>
    <col min="15364" max="15364" width="11.42578125" style="29" customWidth="1"/>
    <col min="15365" max="15365" width="20.42578125" style="29" customWidth="1"/>
    <col min="15366" max="15366" width="15.7109375" style="29" customWidth="1"/>
    <col min="15367" max="15367" width="25.28515625" style="29" customWidth="1"/>
    <col min="15368" max="15368" width="14.28515625" style="29" customWidth="1"/>
    <col min="15369" max="15369" width="11.5703125" style="29" customWidth="1"/>
    <col min="15370" max="15370" width="7.140625" style="29" customWidth="1"/>
    <col min="15371" max="15616" width="11.42578125" style="29"/>
    <col min="15617" max="15618" width="5.7109375" style="29" customWidth="1"/>
    <col min="15619" max="15619" width="0" style="29" hidden="1" customWidth="1"/>
    <col min="15620" max="15620" width="11.42578125" style="29" customWidth="1"/>
    <col min="15621" max="15621" width="20.42578125" style="29" customWidth="1"/>
    <col min="15622" max="15622" width="15.7109375" style="29" customWidth="1"/>
    <col min="15623" max="15623" width="25.28515625" style="29" customWidth="1"/>
    <col min="15624" max="15624" width="14.28515625" style="29" customWidth="1"/>
    <col min="15625" max="15625" width="11.5703125" style="29" customWidth="1"/>
    <col min="15626" max="15626" width="7.140625" style="29" customWidth="1"/>
    <col min="15627" max="15872" width="11.42578125" style="29"/>
    <col min="15873" max="15874" width="5.7109375" style="29" customWidth="1"/>
    <col min="15875" max="15875" width="0" style="29" hidden="1" customWidth="1"/>
    <col min="15876" max="15876" width="11.42578125" style="29" customWidth="1"/>
    <col min="15877" max="15877" width="20.42578125" style="29" customWidth="1"/>
    <col min="15878" max="15878" width="15.7109375" style="29" customWidth="1"/>
    <col min="15879" max="15879" width="25.28515625" style="29" customWidth="1"/>
    <col min="15880" max="15880" width="14.28515625" style="29" customWidth="1"/>
    <col min="15881" max="15881" width="11.5703125" style="29" customWidth="1"/>
    <col min="15882" max="15882" width="7.140625" style="29" customWidth="1"/>
    <col min="15883" max="16128" width="11.42578125" style="29"/>
    <col min="16129" max="16130" width="5.7109375" style="29" customWidth="1"/>
    <col min="16131" max="16131" width="0" style="29" hidden="1" customWidth="1"/>
    <col min="16132" max="16132" width="11.42578125" style="29" customWidth="1"/>
    <col min="16133" max="16133" width="20.42578125" style="29" customWidth="1"/>
    <col min="16134" max="16134" width="15.7109375" style="29" customWidth="1"/>
    <col min="16135" max="16135" width="25.28515625" style="29" customWidth="1"/>
    <col min="16136" max="16136" width="14.28515625" style="29" customWidth="1"/>
    <col min="16137" max="16137" width="11.5703125" style="29" customWidth="1"/>
    <col min="16138" max="16138" width="7.140625" style="29" customWidth="1"/>
    <col min="16139" max="16384" width="11.42578125" style="29"/>
  </cols>
  <sheetData>
    <row r="1" spans="1:9" s="7" customFormat="1" ht="15">
      <c r="A1" s="1"/>
      <c r="B1" s="2"/>
      <c r="C1" s="2"/>
      <c r="D1" s="3" t="s">
        <v>0</v>
      </c>
      <c r="E1" s="4" t="str">
        <f>[1]Inscription!D1</f>
        <v>PRIX DES SPONSORS DU VC SULPICIEN</v>
      </c>
      <c r="F1" s="4"/>
      <c r="G1" s="3" t="s">
        <v>1</v>
      </c>
      <c r="H1" s="5" t="str">
        <f>[1]Inscription!D5</f>
        <v>3 - JUNIORS - DEP OPEN</v>
      </c>
      <c r="I1" s="6"/>
    </row>
    <row r="2" spans="1:9" s="7" customFormat="1" ht="15">
      <c r="A2" s="1"/>
      <c r="B2" s="2"/>
      <c r="C2" s="2"/>
      <c r="D2" s="3" t="s">
        <v>2</v>
      </c>
      <c r="E2" s="4" t="str">
        <f>[1]Inscription!D2</f>
        <v>FONTENEILLES</v>
      </c>
      <c r="F2" s="4"/>
      <c r="G2" s="3" t="s">
        <v>3</v>
      </c>
      <c r="H2" s="8">
        <f>[1]Inscription!G2</f>
        <v>77</v>
      </c>
      <c r="I2" s="9"/>
    </row>
    <row r="3" spans="1:9" s="7" customFormat="1" ht="15">
      <c r="A3" s="1"/>
      <c r="B3" s="2"/>
      <c r="C3" s="2"/>
      <c r="D3" s="3" t="s">
        <v>4</v>
      </c>
      <c r="E3" s="4" t="str">
        <f>[1]Inscription!D3</f>
        <v>VC SULPICIEN</v>
      </c>
      <c r="F3" s="4"/>
      <c r="G3" s="4"/>
      <c r="H3" s="4"/>
      <c r="I3" s="9"/>
    </row>
    <row r="4" spans="1:9" s="7" customFormat="1" ht="14.25">
      <c r="A4" s="1"/>
      <c r="D4" s="10"/>
      <c r="E4" s="9"/>
      <c r="F4" s="11" t="s">
        <v>5</v>
      </c>
      <c r="G4" s="12"/>
      <c r="H4" s="9"/>
      <c r="I4" s="9"/>
    </row>
    <row r="5" spans="1:9" s="7" customFormat="1" ht="15">
      <c r="A5" s="1"/>
      <c r="D5" s="3" t="s">
        <v>6</v>
      </c>
      <c r="E5" s="13">
        <f>[1]Inscription!D8</f>
        <v>90</v>
      </c>
      <c r="F5" s="14" t="s">
        <v>7</v>
      </c>
      <c r="G5" s="15">
        <f>[1]Inscription!D4</f>
        <v>42495</v>
      </c>
      <c r="H5" s="14"/>
      <c r="I5" s="14"/>
    </row>
    <row r="6" spans="1:9" s="7" customFormat="1" ht="15">
      <c r="A6" s="1"/>
      <c r="D6" s="3" t="s">
        <v>8</v>
      </c>
      <c r="E6" s="13">
        <f>[1]Inscription!F8</f>
        <v>82</v>
      </c>
      <c r="F6" s="14" t="s">
        <v>9</v>
      </c>
      <c r="G6" s="16">
        <f>[1]Inscription!F7</f>
        <v>97.2</v>
      </c>
      <c r="H6" s="17" t="s">
        <v>10</v>
      </c>
      <c r="I6" s="14"/>
    </row>
    <row r="7" spans="1:9" s="7" customFormat="1" ht="15.75" thickBot="1">
      <c r="A7" s="1"/>
      <c r="D7" s="3" t="s">
        <v>11</v>
      </c>
      <c r="E7" s="13">
        <f>[1]CLASSEMENT!I2</f>
        <v>74</v>
      </c>
      <c r="F7" s="14" t="s">
        <v>12</v>
      </c>
      <c r="G7" s="18">
        <f>IFERROR(G6/I10/24,"")</f>
        <v>41.573007009623382</v>
      </c>
      <c r="H7" s="17" t="s">
        <v>13</v>
      </c>
    </row>
    <row r="8" spans="1:9" s="7" customFormat="1" ht="15.75" thickBot="1">
      <c r="A8" s="19" t="s">
        <v>14</v>
      </c>
      <c r="B8" s="20"/>
      <c r="C8" s="20"/>
      <c r="D8" s="20"/>
      <c r="E8" s="20"/>
      <c r="F8" s="20"/>
      <c r="G8" s="20"/>
      <c r="H8" s="20"/>
      <c r="I8" s="21"/>
    </row>
    <row r="9" spans="1:9" s="24" customFormat="1" ht="14.25">
      <c r="A9" s="22" t="s">
        <v>15</v>
      </c>
      <c r="B9" s="22" t="s">
        <v>16</v>
      </c>
      <c r="C9" s="23" t="s">
        <v>17</v>
      </c>
      <c r="D9" s="23" t="s">
        <v>18</v>
      </c>
      <c r="E9" s="23" t="s">
        <v>19</v>
      </c>
      <c r="F9" s="23" t="s">
        <v>20</v>
      </c>
      <c r="G9" s="23" t="s">
        <v>21</v>
      </c>
      <c r="H9" s="23" t="s">
        <v>22</v>
      </c>
      <c r="I9" s="22" t="s">
        <v>23</v>
      </c>
    </row>
    <row r="10" spans="1:9" ht="15" customHeight="1">
      <c r="A10" s="25">
        <f>[1]CLASSEMENT!B4</f>
        <v>1</v>
      </c>
      <c r="B10" s="25">
        <f>[1]CLASSEMENT!C4</f>
        <v>29</v>
      </c>
      <c r="C10" s="26" t="str">
        <f>IF(B10&gt;0,(VLOOKUP($B10,[1]Inscription!$A$10:$H$211,8,FALSE))," ")</f>
        <v>FRA19870204</v>
      </c>
      <c r="D10" s="26" t="str">
        <f>IF(B10&gt;0,(VLOOKUP($B10,[1]Inscription!$A$10:$H$211,7,FALSE))," ")</f>
        <v>1277104216</v>
      </c>
      <c r="E10" s="27" t="str">
        <f>IF(B10&gt;0,(VLOOKUP($B10,[1]Inscription!$A$10:$H$211,3,FALSE))," ")</f>
        <v>SAILLARD</v>
      </c>
      <c r="F10" s="27" t="str">
        <f>IF(B10&gt;0,(VLOOKUP($B10,[1]Inscription!$A$10:$H$211,4,FALSE))," ")</f>
        <v>Cyrille</v>
      </c>
      <c r="G10" s="27" t="str">
        <f>IF(B10&gt;0,(VLOOKUP($B10,[1]Inscription!$A$10:$H$211,5,FALSE))," ")</f>
        <v>PEDALE COMBS LA VILLAISE</v>
      </c>
      <c r="H10" s="27" t="str">
        <f>IF(B10&gt;0,(VLOOKUP($B10,[1]Inscription!$A$10:$H$211,6,FALSE))," ")</f>
        <v xml:space="preserve">3ème Catégorie </v>
      </c>
      <c r="I10" s="28">
        <f>[1]CLASSEMENT!I4</f>
        <v>9.7418981481481481E-2</v>
      </c>
    </row>
    <row r="11" spans="1:9" ht="15" customHeight="1">
      <c r="A11" s="25">
        <f>[1]CLASSEMENT!B5</f>
        <v>2</v>
      </c>
      <c r="B11" s="25">
        <f>[1]CLASSEMENT!C5</f>
        <v>33</v>
      </c>
      <c r="C11" s="26" t="str">
        <f>IF(B11&gt;0,(VLOOKUP($B11,[1]Inscription!$A$10:$H$211,8,FALSE))," ")</f>
        <v>FRA19990324</v>
      </c>
      <c r="D11" s="26" t="str">
        <f>IF(B11&gt;0,(VLOOKUP($B11,[1]Inscription!$A$10:$H$211,7,FALSE))," ")</f>
        <v>1275024052</v>
      </c>
      <c r="E11" s="27" t="str">
        <f>IF(B11&gt;0,(VLOOKUP($B11,[1]Inscription!$A$10:$H$211,3,FALSE))," ")</f>
        <v>KERRAUD</v>
      </c>
      <c r="F11" s="27" t="str">
        <f>IF(B11&gt;0,(VLOOKUP($B11,[1]Inscription!$A$10:$H$211,4,FALSE))," ")</f>
        <v>Erwann</v>
      </c>
      <c r="G11" s="27" t="str">
        <f>IF(B11&gt;0,(VLOOKUP($B11,[1]Inscription!$A$10:$H$211,5,FALSE))," ")</f>
        <v>US METRO TRANSPORTS</v>
      </c>
      <c r="H11" s="27" t="str">
        <f>IF(B11&gt;0,(VLOOKUP($B11,[1]Inscription!$A$10:$H$211,6,FALSE))," ")</f>
        <v xml:space="preserve">Junior </v>
      </c>
      <c r="I11" s="30">
        <f>IF([1]CLASSEMENT!I5=[1]CLASSEMENT!I4,0,[1]CLASSEMENT!I5-[1]CLASSEMENT!$I$4)</f>
        <v>0</v>
      </c>
    </row>
    <row r="12" spans="1:9" ht="15" customHeight="1">
      <c r="A12" s="25">
        <f>[1]CLASSEMENT!B6</f>
        <v>3</v>
      </c>
      <c r="B12" s="25">
        <f>[1]CLASSEMENT!C6</f>
        <v>84</v>
      </c>
      <c r="C12" s="26">
        <f>IF(B12&gt;0,(VLOOKUP($B12,[1]Inscription!$A$10:$H$211,8,FALSE))," ")</f>
        <v>0</v>
      </c>
      <c r="D12" s="26" t="str">
        <f>IF(B12&gt;0,(VLOOKUP($B12,[1]Inscription!$A$10:$H$211,7,FALSE))," ")</f>
        <v>1828026074</v>
      </c>
      <c r="E12" s="27" t="str">
        <f>IF(B12&gt;0,(VLOOKUP($B12,[1]Inscription!$A$10:$H$211,3,FALSE))," ")</f>
        <v>GALLOPIN</v>
      </c>
      <c r="F12" s="27" t="str">
        <f>IF(B12&gt;0,(VLOOKUP($B12,[1]Inscription!$A$10:$H$211,4,FALSE))," ")</f>
        <v>Loic</v>
      </c>
      <c r="G12" s="27" t="str">
        <f>IF(B12&gt;0,(VLOOKUP($B12,[1]Inscription!$A$10:$H$211,5,FALSE))," ")</f>
        <v>VC CHARTRAIN</v>
      </c>
      <c r="H12" s="27" t="str">
        <f>IF(B12&gt;0,(VLOOKUP($B12,[1]Inscription!$A$10:$H$211,6,FALSE))," ")</f>
        <v xml:space="preserve">3ème Catégorie </v>
      </c>
      <c r="I12" s="30">
        <f>IF([1]CLASSEMENT!I6=[1]CLASSEMENT!I5,0,[1]CLASSEMENT!I6-[1]CLASSEMENT!$I$4)</f>
        <v>0</v>
      </c>
    </row>
    <row r="13" spans="1:9" ht="15" customHeight="1">
      <c r="A13" s="25">
        <f>[1]CLASSEMENT!B7</f>
        <v>4</v>
      </c>
      <c r="B13" s="25">
        <f>[1]CLASSEMENT!C7</f>
        <v>44</v>
      </c>
      <c r="C13" s="26" t="str">
        <f>IF(B13&gt;0,(VLOOKUP($B13,[1]Inscription!$A$10:$H$211,8,FALSE))," ")</f>
        <v>FRA19951215</v>
      </c>
      <c r="D13" s="26" t="str">
        <f>IF(B13&gt;0,(VLOOKUP($B13,[1]Inscription!$A$10:$H$211,7,FALSE))," ")</f>
        <v>0589105113</v>
      </c>
      <c r="E13" s="27" t="str">
        <f>IF(B13&gt;0,(VLOOKUP($B13,[1]Inscription!$A$10:$H$211,3,FALSE))," ")</f>
        <v>CHARRIAU</v>
      </c>
      <c r="F13" s="27" t="str">
        <f>IF(B13&gt;0,(VLOOKUP($B13,[1]Inscription!$A$10:$H$211,4,FALSE))," ")</f>
        <v>Quentin</v>
      </c>
      <c r="G13" s="27" t="str">
        <f>IF(B13&gt;0,(VLOOKUP($B13,[1]Inscription!$A$10:$H$211,5,FALSE))," ")</f>
        <v>VELO CLUB DU SENONAIS</v>
      </c>
      <c r="H13" s="27" t="str">
        <f>IF(B13&gt;0,(VLOOKUP($B13,[1]Inscription!$A$10:$H$211,6,FALSE))," ")</f>
        <v xml:space="preserve">3ème Catégorie </v>
      </c>
      <c r="I13" s="30">
        <f>IF([1]CLASSEMENT!I7=[1]CLASSEMENT!I6,0,[1]CLASSEMENT!I7-[1]CLASSEMENT!$I$4)</f>
        <v>0</v>
      </c>
    </row>
    <row r="14" spans="1:9" ht="15" customHeight="1">
      <c r="A14" s="25">
        <f>[1]CLASSEMENT!B8</f>
        <v>5</v>
      </c>
      <c r="B14" s="25">
        <f>[1]CLASSEMENT!C8</f>
        <v>47</v>
      </c>
      <c r="C14" s="26" t="str">
        <f>IF(B14&gt;0,(VLOOKUP($B14,[1]Inscription!$A$10:$H$211,8,FALSE))," ")</f>
        <v>FRA19971129</v>
      </c>
      <c r="D14" s="26" t="str">
        <f>IF(B14&gt;0,(VLOOKUP($B14,[1]Inscription!$A$10:$H$211,7,FALSE))," ")</f>
        <v>0589105199</v>
      </c>
      <c r="E14" s="27" t="str">
        <f>IF(B14&gt;0,(VLOOKUP($B14,[1]Inscription!$A$10:$H$211,3,FALSE))," ")</f>
        <v>TOULOUSE</v>
      </c>
      <c r="F14" s="27" t="str">
        <f>IF(B14&gt;0,(VLOOKUP($B14,[1]Inscription!$A$10:$H$211,4,FALSE))," ")</f>
        <v>Nicolas</v>
      </c>
      <c r="G14" s="27" t="str">
        <f>IF(B14&gt;0,(VLOOKUP($B14,[1]Inscription!$A$10:$H$211,5,FALSE))," ")</f>
        <v>VELO CLUB DU SENONAIS</v>
      </c>
      <c r="H14" s="27" t="str">
        <f>IF(B14&gt;0,(VLOOKUP($B14,[1]Inscription!$A$10:$H$211,6,FALSE))," ")</f>
        <v xml:space="preserve">3ème Catégorie </v>
      </c>
      <c r="I14" s="30">
        <f>IF([1]CLASSEMENT!I8=[1]CLASSEMENT!I7,0,[1]CLASSEMENT!I8-[1]CLASSEMENT!$I$4)</f>
        <v>0</v>
      </c>
    </row>
    <row r="15" spans="1:9" ht="15" customHeight="1">
      <c r="A15" s="25">
        <f>[1]CLASSEMENT!B9</f>
        <v>6</v>
      </c>
      <c r="B15" s="25">
        <f>[1]CLASSEMENT!C9</f>
        <v>38</v>
      </c>
      <c r="C15" s="26" t="str">
        <f>IF(B15&gt;0,(VLOOKUP($B15,[1]Inscription!$A$10:$H$211,8,FALSE))," ")</f>
        <v>FRA19941008</v>
      </c>
      <c r="D15" s="26" t="str">
        <f>IF(B15&gt;0,(VLOOKUP($B15,[1]Inscription!$A$10:$H$211,7,FALSE))," ")</f>
        <v>1295708425</v>
      </c>
      <c r="E15" s="27" t="str">
        <f>IF(B15&gt;0,(VLOOKUP($B15,[1]Inscription!$A$10:$H$211,3,FALSE))," ")</f>
        <v>BALLAY</v>
      </c>
      <c r="F15" s="27" t="str">
        <f>IF(B15&gt;0,(VLOOKUP($B15,[1]Inscription!$A$10:$H$211,4,FALSE))," ")</f>
        <v>Yoann</v>
      </c>
      <c r="G15" s="27" t="str">
        <f>IF(B15&gt;0,(VLOOKUP($B15,[1]Inscription!$A$10:$H$211,5,FALSE))," ")</f>
        <v>ARGENTEUIL VAL DE SEINE 95</v>
      </c>
      <c r="H15" s="27" t="str">
        <f>IF(B15&gt;0,(VLOOKUP($B15,[1]Inscription!$A$10:$H$211,6,FALSE))," ")</f>
        <v xml:space="preserve">3ème Catégorie </v>
      </c>
      <c r="I15" s="30">
        <f>IF([1]CLASSEMENT!I9=[1]CLASSEMENT!I8,0,[1]CLASSEMENT!I9-[1]CLASSEMENT!$I$4)</f>
        <v>0</v>
      </c>
    </row>
    <row r="16" spans="1:9" ht="15" customHeight="1">
      <c r="A16" s="25">
        <f>[1]CLASSEMENT!B10</f>
        <v>7</v>
      </c>
      <c r="B16" s="25">
        <f>[1]CLASSEMENT!C10</f>
        <v>69</v>
      </c>
      <c r="C16" s="26" t="str">
        <f>IF(B16&gt;0,(VLOOKUP($B16,[1]Inscription!$A$10:$H$211,8,FALSE))," ")</f>
        <v>FRA19781102</v>
      </c>
      <c r="D16" s="26" t="str">
        <f>IF(B16&gt;0,(VLOOKUP($B16,[1]Inscription!$A$10:$H$211,7,FALSE))," ")</f>
        <v>0710007076</v>
      </c>
      <c r="E16" s="27" t="str">
        <f>IF(B16&gt;0,(VLOOKUP($B16,[1]Inscription!$A$10:$H$211,3,FALSE))," ")</f>
        <v>ARASSUS</v>
      </c>
      <c r="F16" s="27" t="str">
        <f>IF(B16&gt;0,(VLOOKUP($B16,[1]Inscription!$A$10:$H$211,4,FALSE))," ")</f>
        <v>Stéphane</v>
      </c>
      <c r="G16" s="27" t="str">
        <f>IF(B16&gt;0,(VLOOKUP($B16,[1]Inscription!$A$10:$H$211,5,FALSE))," ")</f>
        <v>U.V.AUBE</v>
      </c>
      <c r="H16" s="27" t="str">
        <f>IF(B16&gt;0,(VLOOKUP($B16,[1]Inscription!$A$10:$H$211,6,FALSE))," ")</f>
        <v xml:space="preserve">3ème Catégorie </v>
      </c>
      <c r="I16" s="30">
        <f>IF([1]CLASSEMENT!I10=[1]CLASSEMENT!I9,0,[1]CLASSEMENT!I10-[1]CLASSEMENT!$I$4)</f>
        <v>0</v>
      </c>
    </row>
    <row r="17" spans="1:9" ht="15" customHeight="1">
      <c r="A17" s="25">
        <f>[1]CLASSEMENT!B11</f>
        <v>8</v>
      </c>
      <c r="B17" s="25">
        <f>[1]CLASSEMENT!C11</f>
        <v>2</v>
      </c>
      <c r="C17" s="26" t="str">
        <f>IF(B17&gt;0,(VLOOKUP($B17,[1]Inscription!$A$10:$H$211,8,FALSE))," ")</f>
        <v>FRA19990315</v>
      </c>
      <c r="D17" s="26" t="str">
        <f>IF(B17&gt;0,(VLOOKUP($B17,[1]Inscription!$A$10:$H$211,7,FALSE))," ")</f>
        <v>1291301129</v>
      </c>
      <c r="E17" s="27" t="str">
        <f>IF(B17&gt;0,(VLOOKUP($B17,[1]Inscription!$A$10:$H$211,3,FALSE))," ")</f>
        <v>LAFAYE</v>
      </c>
      <c r="F17" s="27" t="str">
        <f>IF(B17&gt;0,(VLOOKUP($B17,[1]Inscription!$A$10:$H$211,4,FALSE))," ")</f>
        <v>Léo</v>
      </c>
      <c r="G17" s="27" t="str">
        <f>IF(B17&gt;0,(VLOOKUP($B17,[1]Inscription!$A$10:$H$211,5,FALSE))," ")</f>
        <v>VC SAVIGNY SUR ORGE</v>
      </c>
      <c r="H17" s="27" t="str">
        <f>IF(B17&gt;0,(VLOOKUP($B17,[1]Inscription!$A$10:$H$211,6,FALSE))," ")</f>
        <v xml:space="preserve">Junior </v>
      </c>
      <c r="I17" s="30">
        <f>IF([1]CLASSEMENT!I11=[1]CLASSEMENT!I10,0,[1]CLASSEMENT!I11-[1]CLASSEMENT!$I$4)</f>
        <v>0</v>
      </c>
    </row>
    <row r="18" spans="1:9" ht="15" customHeight="1">
      <c r="A18" s="25">
        <f>[1]CLASSEMENT!B12</f>
        <v>9</v>
      </c>
      <c r="B18" s="25">
        <f>[1]CLASSEMENT!C12</f>
        <v>65</v>
      </c>
      <c r="C18" s="26" t="str">
        <f>IF(B18&gt;0,(VLOOKUP($B18,[1]Inscription!$A$10:$H$211,8,FALSE))," ")</f>
        <v>FRA19961020</v>
      </c>
      <c r="D18" s="26" t="str">
        <f>IF(B18&gt;0,(VLOOKUP($B18,[1]Inscription!$A$10:$H$211,7,FALSE))," ")</f>
        <v>1295702039</v>
      </c>
      <c r="E18" s="27" t="str">
        <f>IF(B18&gt;0,(VLOOKUP($B18,[1]Inscription!$A$10:$H$211,3,FALSE))," ")</f>
        <v>ORCHAMPT</v>
      </c>
      <c r="F18" s="27" t="str">
        <f>IF(B18&gt;0,(VLOOKUP($B18,[1]Inscription!$A$10:$H$211,4,FALSE))," ")</f>
        <v>Antoine</v>
      </c>
      <c r="G18" s="27" t="str">
        <f>IF(B18&gt;0,(VLOOKUP($B18,[1]Inscription!$A$10:$H$211,5,FALSE))," ")</f>
        <v>US DOMONT CYCLISME</v>
      </c>
      <c r="H18" s="27" t="str">
        <f>IF(B18&gt;0,(VLOOKUP($B18,[1]Inscription!$A$10:$H$211,6,FALSE))," ")</f>
        <v xml:space="preserve">3ème Catégorie </v>
      </c>
      <c r="I18" s="30">
        <f>IF([1]CLASSEMENT!I12=[1]CLASSEMENT!I11,0,[1]CLASSEMENT!I12-[1]CLASSEMENT!$I$4)</f>
        <v>0</v>
      </c>
    </row>
    <row r="19" spans="1:9" ht="15" customHeight="1">
      <c r="A19" s="25">
        <f>[1]CLASSEMENT!B13</f>
        <v>10</v>
      </c>
      <c r="B19" s="25">
        <f>[1]CLASSEMENT!C13</f>
        <v>19</v>
      </c>
      <c r="C19" s="26" t="str">
        <f>IF(B19&gt;0,(VLOOKUP($B19,[1]Inscription!$A$10:$H$211,8,FALSE))," ")</f>
        <v>FRA19720817</v>
      </c>
      <c r="D19" s="26" t="str">
        <f>IF(B19&gt;0,(VLOOKUP($B19,[1]Inscription!$A$10:$H$211,7,FALSE))," ")</f>
        <v>1960037205</v>
      </c>
      <c r="E19" s="27" t="str">
        <f>IF(B19&gt;0,(VLOOKUP($B19,[1]Inscription!$A$10:$H$211,3,FALSE))," ")</f>
        <v>SIMON</v>
      </c>
      <c r="F19" s="27" t="str">
        <f>IF(B19&gt;0,(VLOOKUP($B19,[1]Inscription!$A$10:$H$211,4,FALSE))," ")</f>
        <v>Frédéric</v>
      </c>
      <c r="G19" s="27" t="str">
        <f>IF(B19&gt;0,(VLOOKUP($B19,[1]Inscription!$A$10:$H$211,5,FALSE))," ")</f>
        <v>CC NOGENT / OISE</v>
      </c>
      <c r="H19" s="27" t="str">
        <f>IF(B19&gt;0,(VLOOKUP($B19,[1]Inscription!$A$10:$H$211,6,FALSE))," ")</f>
        <v xml:space="preserve">3ème Catégorie </v>
      </c>
      <c r="I19" s="30">
        <f>IF([1]CLASSEMENT!I13=[1]CLASSEMENT!I12,0,[1]CLASSEMENT!I13-[1]CLASSEMENT!$I$4)</f>
        <v>0</v>
      </c>
    </row>
    <row r="20" spans="1:9" ht="15" customHeight="1">
      <c r="A20" s="25">
        <f>[1]CLASSEMENT!B14</f>
        <v>11</v>
      </c>
      <c r="B20" s="25">
        <f>[1]CLASSEMENT!C14</f>
        <v>8</v>
      </c>
      <c r="C20" s="26" t="str">
        <f>IF(B20&gt;0,(VLOOKUP($B20,[1]Inscription!$A$10:$H$211,8,FALSE))," ")</f>
        <v>FRA19971218</v>
      </c>
      <c r="D20" s="26" t="str">
        <f>IF(B20&gt;0,(VLOOKUP($B20,[1]Inscription!$A$10:$H$211,7,FALSE))," ")</f>
        <v>1291307185</v>
      </c>
      <c r="E20" s="27" t="str">
        <f>IF(B20&gt;0,(VLOOKUP($B20,[1]Inscription!$A$10:$H$211,3,FALSE))," ")</f>
        <v>BERNERON</v>
      </c>
      <c r="F20" s="27" t="str">
        <f>IF(B20&gt;0,(VLOOKUP($B20,[1]Inscription!$A$10:$H$211,4,FALSE))," ")</f>
        <v>Maxime</v>
      </c>
      <c r="G20" s="27" t="str">
        <f>IF(B20&gt;0,(VLOOKUP($B20,[1]Inscription!$A$10:$H$211,5,FALSE))," ")</f>
        <v>EC MONTGERON VIGNEUX</v>
      </c>
      <c r="H20" s="27" t="str">
        <f>IF(B20&gt;0,(VLOOKUP($B20,[1]Inscription!$A$10:$H$211,6,FALSE))," ")</f>
        <v xml:space="preserve">3ème Catégorie </v>
      </c>
      <c r="I20" s="30">
        <f>IF([1]CLASSEMENT!I14=[1]CLASSEMENT!I13,0,[1]CLASSEMENT!I14-[1]CLASSEMENT!$I$4)</f>
        <v>0</v>
      </c>
    </row>
    <row r="21" spans="1:9" ht="15" customHeight="1">
      <c r="A21" s="25">
        <f>[1]CLASSEMENT!B15</f>
        <v>12</v>
      </c>
      <c r="B21" s="25">
        <f>[1]CLASSEMENT!C15</f>
        <v>80</v>
      </c>
      <c r="C21" s="26" t="str">
        <f>IF(B21&gt;0,(VLOOKUP($B21,[1]Inscription!$A$10:$H$211,8,FALSE))," ")</f>
        <v>FRA19911027</v>
      </c>
      <c r="D21" s="26" t="str">
        <f>IF(B21&gt;0,(VLOOKUP($B21,[1]Inscription!$A$10:$H$211,7,FALSE))," ")</f>
        <v>1291326022</v>
      </c>
      <c r="E21" s="27" t="str">
        <f>IF(B21&gt;0,(VLOOKUP($B21,[1]Inscription!$A$10:$H$211,3,FALSE))," ")</f>
        <v>CRESSENT</v>
      </c>
      <c r="F21" s="27" t="str">
        <f>IF(B21&gt;0,(VLOOKUP($B21,[1]Inscription!$A$10:$H$211,4,FALSE))," ")</f>
        <v>Benjamin</v>
      </c>
      <c r="G21" s="27" t="str">
        <f>IF(B21&gt;0,(VLOOKUP($B21,[1]Inscription!$A$10:$H$211,5,FALSE))," ")</f>
        <v>AC ORSAY</v>
      </c>
      <c r="H21" s="27" t="str">
        <f>IF(B21&gt;0,(VLOOKUP($B21,[1]Inscription!$A$10:$H$211,6,FALSE))," ")</f>
        <v xml:space="preserve">3ème Catégorie </v>
      </c>
      <c r="I21" s="30">
        <f>IF([1]CLASSEMENT!I15=[1]CLASSEMENT!I14,0,[1]CLASSEMENT!I15-[1]CLASSEMENT!$I$4)</f>
        <v>0</v>
      </c>
    </row>
    <row r="22" spans="1:9" ht="15" customHeight="1">
      <c r="A22" s="25">
        <f>[1]CLASSEMENT!B16</f>
        <v>13</v>
      </c>
      <c r="B22" s="25">
        <f>[1]CLASSEMENT!C16</f>
        <v>21</v>
      </c>
      <c r="C22" s="26" t="str">
        <f>IF(B22&gt;0,(VLOOKUP($B22,[1]Inscription!$A$10:$H$211,8,FALSE))," ")</f>
        <v>FRA19760221</v>
      </c>
      <c r="D22" s="26" t="str">
        <f>IF(B22&gt;0,(VLOOKUP($B22,[1]Inscription!$A$10:$H$211,7,FALSE))," ")</f>
        <v>0589037129</v>
      </c>
      <c r="E22" s="27" t="str">
        <f>IF(B22&gt;0,(VLOOKUP($B22,[1]Inscription!$A$10:$H$211,3,FALSE))," ")</f>
        <v>CORSET</v>
      </c>
      <c r="F22" s="27" t="str">
        <f>IF(B22&gt;0,(VLOOKUP($B22,[1]Inscription!$A$10:$H$211,4,FALSE))," ")</f>
        <v>Willy</v>
      </c>
      <c r="G22" s="27" t="str">
        <f>IF(B22&gt;0,(VLOOKUP($B22,[1]Inscription!$A$10:$H$211,5,FALSE))," ")</f>
        <v>AC SALTUSIEN</v>
      </c>
      <c r="H22" s="27" t="str">
        <f>IF(B22&gt;0,(VLOOKUP($B22,[1]Inscription!$A$10:$H$211,6,FALSE))," ")</f>
        <v xml:space="preserve">3ème Catégorie </v>
      </c>
      <c r="I22" s="30">
        <f>IF([1]CLASSEMENT!I16=[1]CLASSEMENT!I15,0,[1]CLASSEMENT!I16-[1]CLASSEMENT!$I$4)</f>
        <v>0</v>
      </c>
    </row>
    <row r="23" spans="1:9" ht="15" customHeight="1">
      <c r="A23" s="25">
        <f>[1]CLASSEMENT!B17</f>
        <v>14</v>
      </c>
      <c r="B23" s="25">
        <f>[1]CLASSEMENT!C17</f>
        <v>82</v>
      </c>
      <c r="C23" s="26">
        <f>IF(B23&gt;0,(VLOOKUP($B23,[1]Inscription!$A$10:$H$211,8,FALSE))," ")</f>
        <v>0</v>
      </c>
      <c r="D23" s="26" t="str">
        <f>IF(B23&gt;0,(VLOOKUP($B23,[1]Inscription!$A$10:$H$211,7,FALSE))," ")</f>
        <v>0589057048</v>
      </c>
      <c r="E23" s="27" t="str">
        <f>IF(B23&gt;0,(VLOOKUP($B23,[1]Inscription!$A$10:$H$211,3,FALSE))," ")</f>
        <v>BELAIR</v>
      </c>
      <c r="F23" s="27" t="str">
        <f>IF(B23&gt;0,(VLOOKUP($B23,[1]Inscription!$A$10:$H$211,4,FALSE))," ")</f>
        <v>Maxime</v>
      </c>
      <c r="G23" s="27" t="str">
        <f>IF(B23&gt;0,(VLOOKUP($B23,[1]Inscription!$A$10:$H$211,5,FALSE))," ")</f>
        <v>PERSEVERANTE PONT/YONNE CYCLISME</v>
      </c>
      <c r="H23" s="27" t="str">
        <f>IF(B23&gt;0,(VLOOKUP($B23,[1]Inscription!$A$10:$H$211,6,FALSE))," ")</f>
        <v xml:space="preserve">3ème Catégorie </v>
      </c>
      <c r="I23" s="30">
        <f>IF([1]CLASSEMENT!I17=[1]CLASSEMENT!I16,0,[1]CLASSEMENT!I17-[1]CLASSEMENT!$I$4)</f>
        <v>0</v>
      </c>
    </row>
    <row r="24" spans="1:9" ht="15" customHeight="1">
      <c r="A24" s="25">
        <f>[1]CLASSEMENT!B18</f>
        <v>15</v>
      </c>
      <c r="B24" s="25">
        <f>[1]CLASSEMENT!C18</f>
        <v>77</v>
      </c>
      <c r="C24" s="26" t="str">
        <f>IF(B24&gt;0,(VLOOKUP($B24,[1]Inscription!$A$10:$H$211,8,FALSE))," ")</f>
        <v>FRA19990304</v>
      </c>
      <c r="D24" s="26" t="str">
        <f>IF(B24&gt;0,(VLOOKUP($B24,[1]Inscription!$A$10:$H$211,7,FALSE))," ")</f>
        <v>1294601147</v>
      </c>
      <c r="E24" s="27" t="str">
        <f>IF(B24&gt;0,(VLOOKUP($B24,[1]Inscription!$A$10:$H$211,3,FALSE))," ")</f>
        <v>FRANCOEUR</v>
      </c>
      <c r="F24" s="27" t="str">
        <f>IF(B24&gt;0,(VLOOKUP($B24,[1]Inscription!$A$10:$H$211,4,FALSE))," ")</f>
        <v>Pierre Alexandre</v>
      </c>
      <c r="G24" s="27" t="str">
        <f>IF(B24&gt;0,(VLOOKUP($B24,[1]Inscription!$A$10:$H$211,5,FALSE))," ")</f>
        <v>TEAM 94 VILLENEUVOISE</v>
      </c>
      <c r="H24" s="27" t="str">
        <f>IF(B24&gt;0,(VLOOKUP($B24,[1]Inscription!$A$10:$H$211,6,FALSE))," ")</f>
        <v xml:space="preserve">Junior </v>
      </c>
      <c r="I24" s="30">
        <f>IF([1]CLASSEMENT!I18=[1]CLASSEMENT!I17,0,[1]CLASSEMENT!I18-[1]CLASSEMENT!$I$4)</f>
        <v>0</v>
      </c>
    </row>
    <row r="25" spans="1:9" ht="15" customHeight="1">
      <c r="A25" s="25">
        <f>[1]CLASSEMENT!B19</f>
        <v>16</v>
      </c>
      <c r="B25" s="25">
        <f>[1]CLASSEMENT!C19</f>
        <v>12</v>
      </c>
      <c r="C25" s="26" t="str">
        <f>IF(B25&gt;0,(VLOOKUP($B25,[1]Inscription!$A$10:$H$211,8,FALSE))," ")</f>
        <v>FRA19970115</v>
      </c>
      <c r="D25" s="26" t="str">
        <f>IF(B25&gt;0,(VLOOKUP($B25,[1]Inscription!$A$10:$H$211,7,FALSE))," ")</f>
        <v>1291307059</v>
      </c>
      <c r="E25" s="27" t="str">
        <f>IF(B25&gt;0,(VLOOKUP($B25,[1]Inscription!$A$10:$H$211,3,FALSE))," ")</f>
        <v>MALET</v>
      </c>
      <c r="F25" s="27" t="str">
        <f>IF(B25&gt;0,(VLOOKUP($B25,[1]Inscription!$A$10:$H$211,4,FALSE))," ")</f>
        <v>Robin</v>
      </c>
      <c r="G25" s="27" t="str">
        <f>IF(B25&gt;0,(VLOOKUP($B25,[1]Inscription!$A$10:$H$211,5,FALSE))," ")</f>
        <v>EC MONTGERON VIGNEUX</v>
      </c>
      <c r="H25" s="27" t="str">
        <f>IF(B25&gt;0,(VLOOKUP($B25,[1]Inscription!$A$10:$H$211,6,FALSE))," ")</f>
        <v xml:space="preserve">3ème Catégorie </v>
      </c>
      <c r="I25" s="30">
        <f>IF([1]CLASSEMENT!I19=[1]CLASSEMENT!I18,0,[1]CLASSEMENT!I19-[1]CLASSEMENT!$I$4)</f>
        <v>0</v>
      </c>
    </row>
    <row r="26" spans="1:9" ht="15" customHeight="1">
      <c r="A26" s="25">
        <f>[1]CLASSEMENT!B20</f>
        <v>17</v>
      </c>
      <c r="B26" s="25">
        <f>[1]CLASSEMENT!C20</f>
        <v>45</v>
      </c>
      <c r="C26" s="26" t="str">
        <f>IF(B26&gt;0,(VLOOKUP($B26,[1]Inscription!$A$10:$H$211,8,FALSE))," ")</f>
        <v>FRA19770625</v>
      </c>
      <c r="D26" s="26" t="str">
        <f>IF(B26&gt;0,(VLOOKUP($B26,[1]Inscription!$A$10:$H$211,7,FALSE))," ")</f>
        <v>0589105126</v>
      </c>
      <c r="E26" s="27" t="str">
        <f>IF(B26&gt;0,(VLOOKUP($B26,[1]Inscription!$A$10:$H$211,3,FALSE))," ")</f>
        <v>DUROUSSEAU</v>
      </c>
      <c r="F26" s="27" t="str">
        <f>IF(B26&gt;0,(VLOOKUP($B26,[1]Inscription!$A$10:$H$211,4,FALSE))," ")</f>
        <v>Laurent</v>
      </c>
      <c r="G26" s="27" t="str">
        <f>IF(B26&gt;0,(VLOOKUP($B26,[1]Inscription!$A$10:$H$211,5,FALSE))," ")</f>
        <v>VELO CLUB DU SENONAIS</v>
      </c>
      <c r="H26" s="27" t="str">
        <f>IF(B26&gt;0,(VLOOKUP($B26,[1]Inscription!$A$10:$H$211,6,FALSE))," ")</f>
        <v xml:space="preserve">3ème Catégorie </v>
      </c>
      <c r="I26" s="30">
        <f>IF([1]CLASSEMENT!I20=[1]CLASSEMENT!I19,0,[1]CLASSEMENT!I20-[1]CLASSEMENT!$I$4)</f>
        <v>0</v>
      </c>
    </row>
    <row r="27" spans="1:9" ht="15" customHeight="1">
      <c r="A27" s="25">
        <f>[1]CLASSEMENT!B21</f>
        <v>18</v>
      </c>
      <c r="B27" s="25">
        <f>[1]CLASSEMENT!C21</f>
        <v>20</v>
      </c>
      <c r="C27" s="26" t="str">
        <f>IF(B27&gt;0,(VLOOKUP($B27,[1]Inscription!$A$10:$H$211,8,FALSE))," ")</f>
        <v>FRA19800201</v>
      </c>
      <c r="D27" s="26" t="str">
        <f>IF(B27&gt;0,(VLOOKUP($B27,[1]Inscription!$A$10:$H$211,7,FALSE))," ")</f>
        <v>0589037155</v>
      </c>
      <c r="E27" s="27" t="str">
        <f>IF(B27&gt;0,(VLOOKUP($B27,[1]Inscription!$A$10:$H$211,3,FALSE))," ")</f>
        <v>CAILLOT</v>
      </c>
      <c r="F27" s="27" t="str">
        <f>IF(B27&gt;0,(VLOOKUP($B27,[1]Inscription!$A$10:$H$211,4,FALSE))," ")</f>
        <v>Cyril</v>
      </c>
      <c r="G27" s="27" t="str">
        <f>IF(B27&gt;0,(VLOOKUP($B27,[1]Inscription!$A$10:$H$211,5,FALSE))," ")</f>
        <v>AC SALTUSIEN</v>
      </c>
      <c r="H27" s="27" t="str">
        <f>IF(B27&gt;0,(VLOOKUP($B27,[1]Inscription!$A$10:$H$211,6,FALSE))," ")</f>
        <v>D1</v>
      </c>
      <c r="I27" s="30">
        <f>IF([1]CLASSEMENT!I21=[1]CLASSEMENT!I20,0,[1]CLASSEMENT!I21-[1]CLASSEMENT!$I$4)</f>
        <v>0</v>
      </c>
    </row>
    <row r="28" spans="1:9" ht="15" customHeight="1">
      <c r="A28" s="25">
        <f>[1]CLASSEMENT!B22</f>
        <v>19</v>
      </c>
      <c r="B28" s="25">
        <f>[1]CLASSEMENT!C22</f>
        <v>26</v>
      </c>
      <c r="C28" s="26" t="str">
        <f>IF(B28&gt;0,(VLOOKUP($B28,[1]Inscription!$A$10:$H$211,8,FALSE))," ")</f>
        <v>FRA19990130</v>
      </c>
      <c r="D28" s="26" t="str">
        <f>IF(B28&gt;0,(VLOOKUP($B28,[1]Inscription!$A$10:$H$211,7,FALSE))," ")</f>
        <v>0589037147</v>
      </c>
      <c r="E28" s="27" t="str">
        <f>IF(B28&gt;0,(VLOOKUP($B28,[1]Inscription!$A$10:$H$211,3,FALSE))," ")</f>
        <v>PIAU</v>
      </c>
      <c r="F28" s="27" t="str">
        <f>IF(B28&gt;0,(VLOOKUP($B28,[1]Inscription!$A$10:$H$211,4,FALSE))," ")</f>
        <v>Quentin</v>
      </c>
      <c r="G28" s="27" t="str">
        <f>IF(B28&gt;0,(VLOOKUP($B28,[1]Inscription!$A$10:$H$211,5,FALSE))," ")</f>
        <v>AC SALTUSIEN</v>
      </c>
      <c r="H28" s="27" t="str">
        <f>IF(B28&gt;0,(VLOOKUP($B28,[1]Inscription!$A$10:$H$211,6,FALSE))," ")</f>
        <v xml:space="preserve">Junior </v>
      </c>
      <c r="I28" s="30">
        <f>IF([1]CLASSEMENT!I22=[1]CLASSEMENT!I21,0,[1]CLASSEMENT!I22-[1]CLASSEMENT!$I$4)</f>
        <v>0</v>
      </c>
    </row>
    <row r="29" spans="1:9" ht="15" customHeight="1">
      <c r="A29" s="25">
        <f>[1]CLASSEMENT!B23</f>
        <v>20</v>
      </c>
      <c r="B29" s="25">
        <f>[1]CLASSEMENT!C23</f>
        <v>59</v>
      </c>
      <c r="C29" s="26" t="str">
        <f>IF(B29&gt;0,(VLOOKUP($B29,[1]Inscription!$A$10:$H$211,8,FALSE))," ")</f>
        <v>FRA19881102</v>
      </c>
      <c r="D29" s="26" t="str">
        <f>IF(B29&gt;0,(VLOOKUP($B29,[1]Inscription!$A$10:$H$211,7,FALSE))," ")</f>
        <v>1291308042</v>
      </c>
      <c r="E29" s="27" t="str">
        <f>IF(B29&gt;0,(VLOOKUP($B29,[1]Inscription!$A$10:$H$211,3,FALSE))," ")</f>
        <v>ALVES</v>
      </c>
      <c r="F29" s="27" t="str">
        <f>IF(B29&gt;0,(VLOOKUP($B29,[1]Inscription!$A$10:$H$211,4,FALSE))," ")</f>
        <v>Arnaud</v>
      </c>
      <c r="G29" s="27" t="str">
        <f>IF(B29&gt;0,(VLOOKUP($B29,[1]Inscription!$A$10:$H$211,5,FALSE))," ")</f>
        <v>VELO CLUB ARPAJON</v>
      </c>
      <c r="H29" s="27" t="str">
        <f>IF(B29&gt;0,(VLOOKUP($B29,[1]Inscription!$A$10:$H$211,6,FALSE))," ")</f>
        <v xml:space="preserve">3ème Catégorie </v>
      </c>
      <c r="I29" s="30">
        <f>IF([1]CLASSEMENT!I23=[1]CLASSEMENT!I22,0,[1]CLASSEMENT!I23-[1]CLASSEMENT!$I$4)</f>
        <v>0</v>
      </c>
    </row>
    <row r="30" spans="1:9" ht="15" customHeight="1">
      <c r="A30" s="25">
        <f>[1]CLASSEMENT!B24</f>
        <v>21</v>
      </c>
      <c r="B30" s="25">
        <f>[1]CLASSEMENT!C24</f>
        <v>34</v>
      </c>
      <c r="C30" s="26" t="str">
        <f>IF(B30&gt;0,(VLOOKUP($B30,[1]Inscription!$A$10:$H$211,8,FALSE))," ")</f>
        <v>FRA19980116</v>
      </c>
      <c r="D30" s="26" t="str">
        <f>IF(B30&gt;0,(VLOOKUP($B30,[1]Inscription!$A$10:$H$211,7,FALSE))," ")</f>
        <v>1275024004</v>
      </c>
      <c r="E30" s="27" t="str">
        <f>IF(B30&gt;0,(VLOOKUP($B30,[1]Inscription!$A$10:$H$211,3,FALSE))," ")</f>
        <v>LABROUVE</v>
      </c>
      <c r="F30" s="27" t="str">
        <f>IF(B30&gt;0,(VLOOKUP($B30,[1]Inscription!$A$10:$H$211,4,FALSE))," ")</f>
        <v>Alexandre</v>
      </c>
      <c r="G30" s="27" t="str">
        <f>IF(B30&gt;0,(VLOOKUP($B30,[1]Inscription!$A$10:$H$211,5,FALSE))," ")</f>
        <v>US METRO TRANSPORTS</v>
      </c>
      <c r="H30" s="27" t="str">
        <f>IF(B30&gt;0,(VLOOKUP($B30,[1]Inscription!$A$10:$H$211,6,FALSE))," ")</f>
        <v xml:space="preserve">Junior </v>
      </c>
      <c r="I30" s="30">
        <f>IF([1]CLASSEMENT!I24=[1]CLASSEMENT!I23,0,[1]CLASSEMENT!I24-[1]CLASSEMENT!$I$4)</f>
        <v>0</v>
      </c>
    </row>
    <row r="31" spans="1:9" ht="15" customHeight="1">
      <c r="A31" s="25">
        <f>[1]CLASSEMENT!B25</f>
        <v>22</v>
      </c>
      <c r="B31" s="25">
        <f>[1]CLASSEMENT!C25</f>
        <v>63</v>
      </c>
      <c r="C31" s="26" t="str">
        <f>IF(B31&gt;0,(VLOOKUP($B31,[1]Inscription!$A$10:$H$211,8,FALSE))," ")</f>
        <v>FRA19900730</v>
      </c>
      <c r="D31" s="26" t="str">
        <f>IF(B31&gt;0,(VLOOKUP($B31,[1]Inscription!$A$10:$H$211,7,FALSE))," ")</f>
        <v>1277139016</v>
      </c>
      <c r="E31" s="27" t="str">
        <f>IF(B31&gt;0,(VLOOKUP($B31,[1]Inscription!$A$10:$H$211,3,FALSE))," ")</f>
        <v>POCQUAT</v>
      </c>
      <c r="F31" s="27" t="str">
        <f>IF(B31&gt;0,(VLOOKUP($B31,[1]Inscription!$A$10:$H$211,4,FALSE))," ")</f>
        <v>Marc</v>
      </c>
      <c r="G31" s="27" t="str">
        <f>IF(B31&gt;0,(VLOOKUP($B31,[1]Inscription!$A$10:$H$211,5,FALSE))," ")</f>
        <v>RO VILLUIS EVERLY</v>
      </c>
      <c r="H31" s="27" t="str">
        <f>IF(B31&gt;0,(VLOOKUP($B31,[1]Inscription!$A$10:$H$211,6,FALSE))," ")</f>
        <v xml:space="preserve">3ème Catégorie </v>
      </c>
      <c r="I31" s="30">
        <f>IF([1]CLASSEMENT!I25=[1]CLASSEMENT!I24,0,[1]CLASSEMENT!I25-[1]CLASSEMENT!$I$4)</f>
        <v>0</v>
      </c>
    </row>
    <row r="32" spans="1:9" ht="15" customHeight="1">
      <c r="A32" s="25">
        <f>[1]CLASSEMENT!B26</f>
        <v>23</v>
      </c>
      <c r="B32" s="25">
        <f>[1]CLASSEMENT!C26</f>
        <v>53</v>
      </c>
      <c r="C32" s="26" t="str">
        <f>IF(B32&gt;0,(VLOOKUP($B32,[1]Inscription!$A$10:$H$211,8,FALSE))," ")</f>
        <v>FRA19630828</v>
      </c>
      <c r="D32" s="26" t="str">
        <f>IF(B32&gt;0,(VLOOKUP($B32,[1]Inscription!$A$10:$H$211,7,FALSE))," ")</f>
        <v>1845083055</v>
      </c>
      <c r="E32" s="27" t="str">
        <f>IF(B32&gt;0,(VLOOKUP($B32,[1]Inscription!$A$10:$H$211,3,FALSE))," ")</f>
        <v>VILBROD</v>
      </c>
      <c r="F32" s="27" t="str">
        <f>IF(B32&gt;0,(VLOOKUP($B32,[1]Inscription!$A$10:$H$211,4,FALSE))," ")</f>
        <v>Christophe</v>
      </c>
      <c r="G32" s="27" t="str">
        <f>IF(B32&gt;0,(VLOOKUP($B32,[1]Inscription!$A$10:$H$211,5,FALSE))," ")</f>
        <v>GUIDON CHALETTOIS</v>
      </c>
      <c r="H32" s="27" t="str">
        <f>IF(B32&gt;0,(VLOOKUP($B32,[1]Inscription!$A$10:$H$211,6,FALSE))," ")</f>
        <v>D1</v>
      </c>
      <c r="I32" s="30">
        <f>IF([1]CLASSEMENT!I26=[1]CLASSEMENT!I25,0,[1]CLASSEMENT!I26-[1]CLASSEMENT!$I$4)</f>
        <v>0</v>
      </c>
    </row>
    <row r="33" spans="1:9" ht="15" customHeight="1">
      <c r="A33" s="25">
        <f>[1]CLASSEMENT!B27</f>
        <v>24</v>
      </c>
      <c r="B33" s="25">
        <f>[1]CLASSEMENT!C27</f>
        <v>15</v>
      </c>
      <c r="C33" s="26" t="str">
        <f>IF(B33&gt;0,(VLOOKUP($B33,[1]Inscription!$A$10:$H$211,8,FALSE))," ")</f>
        <v>FRA19970329</v>
      </c>
      <c r="D33" s="26" t="str">
        <f>IF(B33&gt;0,(VLOOKUP($B33,[1]Inscription!$A$10:$H$211,7,FALSE))," ")</f>
        <v>1292411030</v>
      </c>
      <c r="E33" s="27" t="str">
        <f>IF(B33&gt;0,(VLOOKUP($B33,[1]Inscription!$A$10:$H$211,3,FALSE))," ")</f>
        <v>DAMINATO</v>
      </c>
      <c r="F33" s="27" t="str">
        <f>IF(B33&gt;0,(VLOOKUP($B33,[1]Inscription!$A$10:$H$211,4,FALSE))," ")</f>
        <v>Sébastien</v>
      </c>
      <c r="G33" s="27" t="str">
        <f>IF(B33&gt;0,(VLOOKUP($B33,[1]Inscription!$A$10:$H$211,5,FALSE))," ")</f>
        <v>CSM CLAMART</v>
      </c>
      <c r="H33" s="27" t="str">
        <f>IF(B33&gt;0,(VLOOKUP($B33,[1]Inscription!$A$10:$H$211,6,FALSE))," ")</f>
        <v xml:space="preserve">3ème Catégorie </v>
      </c>
      <c r="I33" s="30">
        <f>IF([1]CLASSEMENT!I27=[1]CLASSEMENT!I26,0,[1]CLASSEMENT!I27-[1]CLASSEMENT!$I$4)</f>
        <v>0</v>
      </c>
    </row>
    <row r="34" spans="1:9" ht="15" customHeight="1">
      <c r="A34" s="25">
        <f>[1]CLASSEMENT!B28</f>
        <v>25</v>
      </c>
      <c r="B34" s="25">
        <f>[1]CLASSEMENT!C28</f>
        <v>5</v>
      </c>
      <c r="C34" s="26" t="str">
        <f>IF(B34&gt;0,(VLOOKUP($B34,[1]Inscription!$A$10:$H$211,8,FALSE))," ")</f>
        <v>FRA19990421</v>
      </c>
      <c r="D34" s="26" t="str">
        <f>IF(B34&gt;0,(VLOOKUP($B34,[1]Inscription!$A$10:$H$211,7,FALSE))," ")</f>
        <v>1277128175</v>
      </c>
      <c r="E34" s="27" t="str">
        <f>IF(B34&gt;0,(VLOOKUP($B34,[1]Inscription!$A$10:$H$211,3,FALSE))," ")</f>
        <v>DELORME</v>
      </c>
      <c r="F34" s="27" t="str">
        <f>IF(B34&gt;0,(VLOOKUP($B34,[1]Inscription!$A$10:$H$211,4,FALSE))," ")</f>
        <v>Alexandre</v>
      </c>
      <c r="G34" s="27" t="str">
        <f>IF(B34&gt;0,(VLOOKUP($B34,[1]Inscription!$A$10:$H$211,5,FALSE))," ")</f>
        <v>LAGNY PONTCARRE CYC.</v>
      </c>
      <c r="H34" s="27" t="str">
        <f>IF(B34&gt;0,(VLOOKUP($B34,[1]Inscription!$A$10:$H$211,6,FALSE))," ")</f>
        <v xml:space="preserve">Junior </v>
      </c>
      <c r="I34" s="30">
        <f>IF([1]CLASSEMENT!I28=[1]CLASSEMENT!I27,0,[1]CLASSEMENT!I28-[1]CLASSEMENT!$I$4)</f>
        <v>0</v>
      </c>
    </row>
    <row r="35" spans="1:9" ht="15" customHeight="1">
      <c r="A35" s="25">
        <f>[1]CLASSEMENT!B29</f>
        <v>26</v>
      </c>
      <c r="B35" s="25">
        <f>[1]CLASSEMENT!C29</f>
        <v>7</v>
      </c>
      <c r="C35" s="26" t="str">
        <f>IF(B35&gt;0,(VLOOKUP($B35,[1]Inscription!$A$10:$H$211,8,FALSE))," ")</f>
        <v>FRA19760508</v>
      </c>
      <c r="D35" s="26" t="str">
        <f>IF(B35&gt;0,(VLOOKUP($B35,[1]Inscription!$A$10:$H$211,7,FALSE))," ")</f>
        <v>1277128033</v>
      </c>
      <c r="E35" s="27" t="str">
        <f>IF(B35&gt;0,(VLOOKUP($B35,[1]Inscription!$A$10:$H$211,3,FALSE))," ")</f>
        <v>RICHARD</v>
      </c>
      <c r="F35" s="27" t="str">
        <f>IF(B35&gt;0,(VLOOKUP($B35,[1]Inscription!$A$10:$H$211,4,FALSE))," ")</f>
        <v>Damien</v>
      </c>
      <c r="G35" s="27" t="str">
        <f>IF(B35&gt;0,(VLOOKUP($B35,[1]Inscription!$A$10:$H$211,5,FALSE))," ")</f>
        <v>LAGNY PONTCARRE CYC.</v>
      </c>
      <c r="H35" s="27" t="str">
        <f>IF(B35&gt;0,(VLOOKUP($B35,[1]Inscription!$A$10:$H$211,6,FALSE))," ")</f>
        <v xml:space="preserve">3ème Catégorie </v>
      </c>
      <c r="I35" s="30">
        <f>IF([1]CLASSEMENT!I29=[1]CLASSEMENT!I28,0,[1]CLASSEMENT!I29-[1]CLASSEMENT!$I$4)</f>
        <v>0</v>
      </c>
    </row>
    <row r="36" spans="1:9" ht="15" customHeight="1">
      <c r="A36" s="25">
        <f>[1]CLASSEMENT!B30</f>
        <v>27</v>
      </c>
      <c r="B36" s="25">
        <f>[1]CLASSEMENT!C30</f>
        <v>37</v>
      </c>
      <c r="C36" s="26" t="str">
        <f>IF(B36&gt;0,(VLOOKUP($B36,[1]Inscription!$A$10:$H$211,8,FALSE))," ")</f>
        <v>FRA19991027</v>
      </c>
      <c r="D36" s="26" t="str">
        <f>IF(B36&gt;0,(VLOOKUP($B36,[1]Inscription!$A$10:$H$211,7,FALSE))," ")</f>
        <v>1275024029</v>
      </c>
      <c r="E36" s="27" t="str">
        <f>IF(B36&gt;0,(VLOOKUP($B36,[1]Inscription!$A$10:$H$211,3,FALSE))," ")</f>
        <v>LUIS</v>
      </c>
      <c r="F36" s="27" t="str">
        <f>IF(B36&gt;0,(VLOOKUP($B36,[1]Inscription!$A$10:$H$211,4,FALSE))," ")</f>
        <v>Victor</v>
      </c>
      <c r="G36" s="27" t="str">
        <f>IF(B36&gt;0,(VLOOKUP($B36,[1]Inscription!$A$10:$H$211,5,FALSE))," ")</f>
        <v>US METRO TRANSPORTS</v>
      </c>
      <c r="H36" s="27" t="str">
        <f>IF(B36&gt;0,(VLOOKUP($B36,[1]Inscription!$A$10:$H$211,6,FALSE))," ")</f>
        <v xml:space="preserve">Junior </v>
      </c>
      <c r="I36" s="30">
        <f>IF([1]CLASSEMENT!I30=[1]CLASSEMENT!I29,0,[1]CLASSEMENT!I30-[1]CLASSEMENT!$I$4)</f>
        <v>0</v>
      </c>
    </row>
    <row r="37" spans="1:9" ht="15" customHeight="1">
      <c r="A37" s="25">
        <f>[1]CLASSEMENT!B31</f>
        <v>28</v>
      </c>
      <c r="B37" s="25">
        <f>[1]CLASSEMENT!C31</f>
        <v>56</v>
      </c>
      <c r="C37" s="26" t="str">
        <f>IF(B37&gt;0,(VLOOKUP($B37,[1]Inscription!$A$10:$H$211,8,FALSE))," ")</f>
        <v>FRA19991229</v>
      </c>
      <c r="D37" s="26" t="str">
        <f>IF(B37&gt;0,(VLOOKUP($B37,[1]Inscription!$A$10:$H$211,7,FALSE))," ")</f>
        <v>1277109185</v>
      </c>
      <c r="E37" s="27" t="str">
        <f>IF(B37&gt;0,(VLOOKUP($B37,[1]Inscription!$A$10:$H$211,3,FALSE))," ")</f>
        <v>BOUARD</v>
      </c>
      <c r="F37" s="27" t="str">
        <f>IF(B37&gt;0,(VLOOKUP($B37,[1]Inscription!$A$10:$H$211,4,FALSE))," ")</f>
        <v>Brendan</v>
      </c>
      <c r="G37" s="27" t="str">
        <f>IF(B37&gt;0,(VLOOKUP($B37,[1]Inscription!$A$10:$H$211,5,FALSE))," ")</f>
        <v>US NEMOURS ST PIERRE</v>
      </c>
      <c r="H37" s="27" t="str">
        <f>IF(B37&gt;0,(VLOOKUP($B37,[1]Inscription!$A$10:$H$211,6,FALSE))," ")</f>
        <v xml:space="preserve">Junior </v>
      </c>
      <c r="I37" s="30">
        <f>IF([1]CLASSEMENT!I31=[1]CLASSEMENT!I30,0,[1]CLASSEMENT!I31-[1]CLASSEMENT!$I$4)</f>
        <v>0</v>
      </c>
    </row>
    <row r="38" spans="1:9" ht="15" customHeight="1">
      <c r="A38" s="25">
        <f>[1]CLASSEMENT!B32</f>
        <v>29</v>
      </c>
      <c r="B38" s="25">
        <f>[1]CLASSEMENT!C32</f>
        <v>10</v>
      </c>
      <c r="C38" s="26" t="str">
        <f>IF(B38&gt;0,(VLOOKUP($B38,[1]Inscription!$A$10:$H$211,8,FALSE))," ")</f>
        <v>FRA19960701</v>
      </c>
      <c r="D38" s="26" t="str">
        <f>IF(B38&gt;0,(VLOOKUP($B38,[1]Inscription!$A$10:$H$211,7,FALSE))," ")</f>
        <v>1291307037</v>
      </c>
      <c r="E38" s="27" t="str">
        <f>IF(B38&gt;0,(VLOOKUP($B38,[1]Inscription!$A$10:$H$211,3,FALSE))," ")</f>
        <v>LAVIE</v>
      </c>
      <c r="F38" s="27" t="str">
        <f>IF(B38&gt;0,(VLOOKUP($B38,[1]Inscription!$A$10:$H$211,4,FALSE))," ")</f>
        <v>Ianis</v>
      </c>
      <c r="G38" s="27" t="str">
        <f>IF(B38&gt;0,(VLOOKUP($B38,[1]Inscription!$A$10:$H$211,5,FALSE))," ")</f>
        <v>EC MONTGERON VIGNEUX</v>
      </c>
      <c r="H38" s="27" t="str">
        <f>IF(B38&gt;0,(VLOOKUP($B38,[1]Inscription!$A$10:$H$211,6,FALSE))," ")</f>
        <v xml:space="preserve">3ème Catégorie </v>
      </c>
      <c r="I38" s="30">
        <f>IF([1]CLASSEMENT!I32=[1]CLASSEMENT!I31,0,[1]CLASSEMENT!I32-[1]CLASSEMENT!$I$4)</f>
        <v>0</v>
      </c>
    </row>
    <row r="39" spans="1:9" ht="15" customHeight="1">
      <c r="A39" s="25">
        <f>[1]CLASSEMENT!B33</f>
        <v>30</v>
      </c>
      <c r="B39" s="25">
        <f>[1]CLASSEMENT!C33</f>
        <v>64</v>
      </c>
      <c r="C39" s="26" t="str">
        <f>IF(B39&gt;0,(VLOOKUP($B39,[1]Inscription!$A$10:$H$211,8,FALSE))," ")</f>
        <v>FRA19940109</v>
      </c>
      <c r="D39" s="26" t="str">
        <f>IF(B39&gt;0,(VLOOKUP($B39,[1]Inscription!$A$10:$H$211,7,FALSE))," ")</f>
        <v>1277101078</v>
      </c>
      <c r="E39" s="27" t="str">
        <f>IF(B39&gt;0,(VLOOKUP($B39,[1]Inscription!$A$10:$H$211,3,FALSE))," ")</f>
        <v>PHILIPP</v>
      </c>
      <c r="F39" s="27" t="str">
        <f>IF(B39&gt;0,(VLOOKUP($B39,[1]Inscription!$A$10:$H$211,4,FALSE))," ")</f>
        <v>Renaud</v>
      </c>
      <c r="G39" s="27" t="str">
        <f>IF(B39&gt;0,(VLOOKUP($B39,[1]Inscription!$A$10:$H$211,5,FALSE))," ")</f>
        <v>ESC MEAUX</v>
      </c>
      <c r="H39" s="27" t="str">
        <f>IF(B39&gt;0,(VLOOKUP($B39,[1]Inscription!$A$10:$H$211,6,FALSE))," ")</f>
        <v xml:space="preserve">1ère Catégorie </v>
      </c>
      <c r="I39" s="30">
        <f>IF([1]CLASSEMENT!I33=[1]CLASSEMENT!I32,0,[1]CLASSEMENT!I33-[1]CLASSEMENT!$I$4)</f>
        <v>0</v>
      </c>
    </row>
    <row r="40" spans="1:9" ht="15" customHeight="1">
      <c r="A40" s="25">
        <f>[1]CLASSEMENT!B34</f>
        <v>31</v>
      </c>
      <c r="B40" s="25">
        <f>[1]CLASSEMENT!C34</f>
        <v>18</v>
      </c>
      <c r="C40" s="26" t="str">
        <f>IF(B40&gt;0,(VLOOKUP($B40,[1]Inscription!$A$10:$H$211,8,FALSE))," ")</f>
        <v>FRA19981004</v>
      </c>
      <c r="D40" s="26" t="str">
        <f>IF(B40&gt;0,(VLOOKUP($B40,[1]Inscription!$A$10:$H$211,7,FALSE))," ")</f>
        <v>1292411019</v>
      </c>
      <c r="E40" s="27" t="str">
        <f>IF(B40&gt;0,(VLOOKUP($B40,[1]Inscription!$A$10:$H$211,3,FALSE))," ")</f>
        <v>POZZO</v>
      </c>
      <c r="F40" s="27" t="str">
        <f>IF(B40&gt;0,(VLOOKUP($B40,[1]Inscription!$A$10:$H$211,4,FALSE))," ")</f>
        <v>Lilian</v>
      </c>
      <c r="G40" s="27" t="str">
        <f>IF(B40&gt;0,(VLOOKUP($B40,[1]Inscription!$A$10:$H$211,5,FALSE))," ")</f>
        <v>CSM CLAMART</v>
      </c>
      <c r="H40" s="27" t="str">
        <f>IF(B40&gt;0,(VLOOKUP($B40,[1]Inscription!$A$10:$H$211,6,FALSE))," ")</f>
        <v xml:space="preserve">Junior </v>
      </c>
      <c r="I40" s="30">
        <f>IF([1]CLASSEMENT!I34=[1]CLASSEMENT!I33,0,[1]CLASSEMENT!I34-[1]CLASSEMENT!$I$4)</f>
        <v>0</v>
      </c>
    </row>
    <row r="41" spans="1:9" ht="15" customHeight="1">
      <c r="A41" s="25">
        <f>[1]CLASSEMENT!B35</f>
        <v>32</v>
      </c>
      <c r="B41" s="25">
        <f>[1]CLASSEMENT!C35</f>
        <v>73</v>
      </c>
      <c r="C41" s="26" t="str">
        <f>IF(B41&gt;0,(VLOOKUP($B41,[1]Inscription!$A$10:$H$211,8,FALSE))," ")</f>
        <v>FRA19700325</v>
      </c>
      <c r="D41" s="26" t="str">
        <f>IF(B41&gt;0,(VLOOKUP($B41,[1]Inscription!$A$10:$H$211,7,FALSE))," ")</f>
        <v>0589021009</v>
      </c>
      <c r="E41" s="27" t="str">
        <f>IF(B41&gt;0,(VLOOKUP($B41,[1]Inscription!$A$10:$H$211,3,FALSE))," ")</f>
        <v>LUCAS</v>
      </c>
      <c r="F41" s="27" t="str">
        <f>IF(B41&gt;0,(VLOOKUP($B41,[1]Inscription!$A$10:$H$211,4,FALSE))," ")</f>
        <v>Rodolphe</v>
      </c>
      <c r="G41" s="27" t="str">
        <f>IF(B41&gt;0,(VLOOKUP($B41,[1]Inscription!$A$10:$H$211,5,FALSE))," ")</f>
        <v>VELO CLUB ICAUNAIS</v>
      </c>
      <c r="H41" s="27" t="str">
        <f>IF(B41&gt;0,(VLOOKUP($B41,[1]Inscription!$A$10:$H$211,6,FALSE))," ")</f>
        <v>D1</v>
      </c>
      <c r="I41" s="30">
        <f>IF([1]CLASSEMENT!I35=[1]CLASSEMENT!I34,0,[1]CLASSEMENT!I35-[1]CLASSEMENT!$I$4)</f>
        <v>0</v>
      </c>
    </row>
    <row r="42" spans="1:9" ht="15" customHeight="1">
      <c r="A42" s="25">
        <f>[1]CLASSEMENT!B36</f>
        <v>33</v>
      </c>
      <c r="B42" s="25">
        <f>[1]CLASSEMENT!C36</f>
        <v>76</v>
      </c>
      <c r="C42" s="26" t="str">
        <f>IF(B42&gt;0,(VLOOKUP($B42,[1]Inscription!$A$10:$H$211,8,FALSE))," ")</f>
        <v>FRA19900110</v>
      </c>
      <c r="D42" s="26" t="str">
        <f>IF(B42&gt;0,(VLOOKUP($B42,[1]Inscription!$A$10:$H$211,7,FALSE))," ")</f>
        <v>1292408160</v>
      </c>
      <c r="E42" s="27" t="str">
        <f>IF(B42&gt;0,(VLOOKUP($B42,[1]Inscription!$A$10:$H$211,3,FALSE))," ")</f>
        <v>LEBLOND</v>
      </c>
      <c r="F42" s="27" t="str">
        <f>IF(B42&gt;0,(VLOOKUP($B42,[1]Inscription!$A$10:$H$211,4,FALSE))," ")</f>
        <v>Victor</v>
      </c>
      <c r="G42" s="27" t="str">
        <f>IF(B42&gt;0,(VLOOKUP($B42,[1]Inscription!$A$10:$H$211,5,FALSE))," ")</f>
        <v>A. C. B. B.</v>
      </c>
      <c r="H42" s="27" t="str">
        <f>IF(B42&gt;0,(VLOOKUP($B42,[1]Inscription!$A$10:$H$211,6,FALSE))," ")</f>
        <v xml:space="preserve">3ème Catégorie </v>
      </c>
      <c r="I42" s="30">
        <f>IF([1]CLASSEMENT!I36=[1]CLASSEMENT!I35,0,[1]CLASSEMENT!I36-[1]CLASSEMENT!$I$4)</f>
        <v>0</v>
      </c>
    </row>
    <row r="43" spans="1:9" ht="15" customHeight="1">
      <c r="A43" s="25">
        <f>[1]CLASSEMENT!B37</f>
        <v>34</v>
      </c>
      <c r="B43" s="25">
        <f>[1]CLASSEMENT!C37</f>
        <v>88</v>
      </c>
      <c r="C43" s="26">
        <f>IF(B43&gt;0,(VLOOKUP($B43,[1]Inscription!$A$10:$H$211,8,FALSE))," ")</f>
        <v>0</v>
      </c>
      <c r="D43" s="26" t="str">
        <f>IF(B43&gt;0,(VLOOKUP($B43,[1]Inscription!$A$10:$H$211,7,FALSE))," ")</f>
        <v>1277115084</v>
      </c>
      <c r="E43" s="27" t="str">
        <f>IF(B43&gt;0,(VLOOKUP($B43,[1]Inscription!$A$10:$H$211,3,FALSE))," ")</f>
        <v>BIBRIEN</v>
      </c>
      <c r="F43" s="27" t="str">
        <f>IF(B43&gt;0,(VLOOKUP($B43,[1]Inscription!$A$10:$H$211,4,FALSE))," ")</f>
        <v>Jules</v>
      </c>
      <c r="G43" s="27" t="str">
        <f>IF(B43&gt;0,(VLOOKUP($B43,[1]Inscription!$A$10:$H$211,5,FALSE))," ")</f>
        <v>TEAM PELTRAX - CSD</v>
      </c>
      <c r="H43" s="27" t="str">
        <f>IF(B43&gt;0,(VLOOKUP($B43,[1]Inscription!$A$10:$H$211,6,FALSE))," ")</f>
        <v xml:space="preserve">3ème Catégorie </v>
      </c>
      <c r="I43" s="30">
        <f>IF([1]CLASSEMENT!I37=[1]CLASSEMENT!I36,0,[1]CLASSEMENT!I37-[1]CLASSEMENT!$I$4)</f>
        <v>0</v>
      </c>
    </row>
    <row r="44" spans="1:9" ht="15" customHeight="1">
      <c r="A44" s="25">
        <f>[1]CLASSEMENT!B38</f>
        <v>35</v>
      </c>
      <c r="B44" s="25">
        <f>[1]CLASSEMENT!C38</f>
        <v>71</v>
      </c>
      <c r="C44" s="26" t="str">
        <f>IF(B44&gt;0,(VLOOKUP($B44,[1]Inscription!$A$10:$H$211,8,FALSE))," ")</f>
        <v>FRA19791130</v>
      </c>
      <c r="D44" s="26" t="str">
        <f>IF(B44&gt;0,(VLOOKUP($B44,[1]Inscription!$A$10:$H$211,7,FALSE))," ")</f>
        <v>1294616113</v>
      </c>
      <c r="E44" s="27" t="str">
        <f>IF(B44&gt;0,(VLOOKUP($B44,[1]Inscription!$A$10:$H$211,3,FALSE))," ")</f>
        <v>GOULET</v>
      </c>
      <c r="F44" s="27" t="str">
        <f>IF(B44&gt;0,(VLOOKUP($B44,[1]Inscription!$A$10:$H$211,4,FALSE))," ")</f>
        <v>Grégory</v>
      </c>
      <c r="G44" s="27" t="str">
        <f>IF(B44&gt;0,(VLOOKUP($B44,[1]Inscription!$A$10:$H$211,5,FALSE))," ")</f>
        <v>UC BORDS DE MARNE</v>
      </c>
      <c r="H44" s="27" t="str">
        <f>IF(B44&gt;0,(VLOOKUP($B44,[1]Inscription!$A$10:$H$211,6,FALSE))," ")</f>
        <v xml:space="preserve">3ème Catégorie </v>
      </c>
      <c r="I44" s="30">
        <f>IF([1]CLASSEMENT!I38=[1]CLASSEMENT!I37,0,[1]CLASSEMENT!I38-[1]CLASSEMENT!$I$4)</f>
        <v>0</v>
      </c>
    </row>
    <row r="45" spans="1:9" ht="15" customHeight="1">
      <c r="A45" s="25">
        <f>[1]CLASSEMENT!B39</f>
        <v>36</v>
      </c>
      <c r="B45" s="25">
        <f>[1]CLASSEMENT!C39</f>
        <v>41</v>
      </c>
      <c r="C45" s="26" t="str">
        <f>IF(B45&gt;0,(VLOOKUP($B45,[1]Inscription!$A$10:$H$211,8,FALSE))," ")</f>
        <v>FRA19840119</v>
      </c>
      <c r="D45" s="26" t="str">
        <f>IF(B45&gt;0,(VLOOKUP($B45,[1]Inscription!$A$10:$H$211,7,FALSE))," ")</f>
        <v>0589057088</v>
      </c>
      <c r="E45" s="27" t="str">
        <f>IF(B45&gt;0,(VLOOKUP($B45,[1]Inscription!$A$10:$H$211,3,FALSE))," ")</f>
        <v>SEVIN</v>
      </c>
      <c r="F45" s="27" t="str">
        <f>IF(B45&gt;0,(VLOOKUP($B45,[1]Inscription!$A$10:$H$211,4,FALSE))," ")</f>
        <v>Dorian</v>
      </c>
      <c r="G45" s="27" t="str">
        <f>IF(B45&gt;0,(VLOOKUP($B45,[1]Inscription!$A$10:$H$211,5,FALSE))," ")</f>
        <v>PERSEVERANTE PONT/YONNE CYCLISME</v>
      </c>
      <c r="H45" s="27" t="str">
        <f>IF(B45&gt;0,(VLOOKUP($B45,[1]Inscription!$A$10:$H$211,6,FALSE))," ")</f>
        <v xml:space="preserve">3ème Catégorie </v>
      </c>
      <c r="I45" s="30">
        <f>IF([1]CLASSEMENT!I39=[1]CLASSEMENT!I38,0,[1]CLASSEMENT!I39-[1]CLASSEMENT!$I$4)</f>
        <v>0</v>
      </c>
    </row>
    <row r="46" spans="1:9" ht="15" customHeight="1">
      <c r="A46" s="25">
        <f>[1]CLASSEMENT!B40</f>
        <v>37</v>
      </c>
      <c r="B46" s="25">
        <f>[1]CLASSEMENT!C40</f>
        <v>14</v>
      </c>
      <c r="C46" s="26" t="str">
        <f>IF(B46&gt;0,(VLOOKUP($B46,[1]Inscription!$A$10:$H$211,8,FALSE))," ")</f>
        <v>FRA19991009</v>
      </c>
      <c r="D46" s="26" t="str">
        <f>IF(B46&gt;0,(VLOOKUP($B46,[1]Inscription!$A$10:$H$211,7,FALSE))," ")</f>
        <v>1292411347</v>
      </c>
      <c r="E46" s="27" t="str">
        <f>IF(B46&gt;0,(VLOOKUP($B46,[1]Inscription!$A$10:$H$211,3,FALSE))," ")</f>
        <v>BAMBA</v>
      </c>
      <c r="F46" s="27" t="str">
        <f>IF(B46&gt;0,(VLOOKUP($B46,[1]Inscription!$A$10:$H$211,4,FALSE))," ")</f>
        <v>Sofian</v>
      </c>
      <c r="G46" s="27" t="str">
        <f>IF(B46&gt;0,(VLOOKUP($B46,[1]Inscription!$A$10:$H$211,5,FALSE))," ")</f>
        <v>CSM CLAMART</v>
      </c>
      <c r="H46" s="27" t="str">
        <f>IF(B46&gt;0,(VLOOKUP($B46,[1]Inscription!$A$10:$H$211,6,FALSE))," ")</f>
        <v xml:space="preserve">Junior </v>
      </c>
      <c r="I46" s="30">
        <f>IF([1]CLASSEMENT!I40=[1]CLASSEMENT!I39,0,[1]CLASSEMENT!I40-[1]CLASSEMENT!$I$4)</f>
        <v>0</v>
      </c>
    </row>
    <row r="47" spans="1:9" ht="15" customHeight="1">
      <c r="A47" s="25">
        <f>[1]CLASSEMENT!B41</f>
        <v>38</v>
      </c>
      <c r="B47" s="25">
        <f>[1]CLASSEMENT!C41</f>
        <v>83</v>
      </c>
      <c r="C47" s="26">
        <f>IF(B47&gt;0,(VLOOKUP($B47,[1]Inscription!$A$10:$H$211,8,FALSE))," ")</f>
        <v>0</v>
      </c>
      <c r="D47" s="26" t="str">
        <f>IF(B47&gt;0,(VLOOKUP($B47,[1]Inscription!$A$10:$H$211,7,FALSE))," ")</f>
        <v>0589057043</v>
      </c>
      <c r="E47" s="27" t="str">
        <f>IF(B47&gt;0,(VLOOKUP($B47,[1]Inscription!$A$10:$H$211,3,FALSE))," ")</f>
        <v>HAUTECOEUR</v>
      </c>
      <c r="F47" s="27" t="str">
        <f>IF(B47&gt;0,(VLOOKUP($B47,[1]Inscription!$A$10:$H$211,4,FALSE))," ")</f>
        <v>Frédéric</v>
      </c>
      <c r="G47" s="27" t="str">
        <f>IF(B47&gt;0,(VLOOKUP($B47,[1]Inscription!$A$10:$H$211,5,FALSE))," ")</f>
        <v>PERSEVERANTE PONT/YONNE CYCLISME</v>
      </c>
      <c r="H47" s="27" t="str">
        <f>IF(B47&gt;0,(VLOOKUP($B47,[1]Inscription!$A$10:$H$211,6,FALSE))," ")</f>
        <v xml:space="preserve">3ème Catégorie </v>
      </c>
      <c r="I47" s="30">
        <f>IF([1]CLASSEMENT!I41=[1]CLASSEMENT!I40,0,[1]CLASSEMENT!I41-[1]CLASSEMENT!$I$4)</f>
        <v>0</v>
      </c>
    </row>
    <row r="48" spans="1:9" ht="15" customHeight="1">
      <c r="A48" s="25">
        <f>[1]CLASSEMENT!B42</f>
        <v>39</v>
      </c>
      <c r="B48" s="25">
        <f>[1]CLASSEMENT!C42</f>
        <v>17</v>
      </c>
      <c r="C48" s="26" t="str">
        <f>IF(B48&gt;0,(VLOOKUP($B48,[1]Inscription!$A$10:$H$211,8,FALSE))," ")</f>
        <v>FRA19970816</v>
      </c>
      <c r="D48" s="26" t="str">
        <f>IF(B48&gt;0,(VLOOKUP($B48,[1]Inscription!$A$10:$H$211,7,FALSE))," ")</f>
        <v>1292411292</v>
      </c>
      <c r="E48" s="27" t="str">
        <f>IF(B48&gt;0,(VLOOKUP($B48,[1]Inscription!$A$10:$H$211,3,FALSE))," ")</f>
        <v>FREBY</v>
      </c>
      <c r="F48" s="27" t="str">
        <f>IF(B48&gt;0,(VLOOKUP($B48,[1]Inscription!$A$10:$H$211,4,FALSE))," ")</f>
        <v>Thibault</v>
      </c>
      <c r="G48" s="27" t="str">
        <f>IF(B48&gt;0,(VLOOKUP($B48,[1]Inscription!$A$10:$H$211,5,FALSE))," ")</f>
        <v>CSM CLAMART</v>
      </c>
      <c r="H48" s="27" t="str">
        <f>IF(B48&gt;0,(VLOOKUP($B48,[1]Inscription!$A$10:$H$211,6,FALSE))," ")</f>
        <v xml:space="preserve">3ème Catégorie </v>
      </c>
      <c r="I48" s="30">
        <f>IF([1]CLASSEMENT!I42=[1]CLASSEMENT!I41,0,[1]CLASSEMENT!I42-[1]CLASSEMENT!$I$4)</f>
        <v>0</v>
      </c>
    </row>
    <row r="49" spans="1:9" ht="15" customHeight="1">
      <c r="A49" s="25">
        <f>[1]CLASSEMENT!B43</f>
        <v>40</v>
      </c>
      <c r="B49" s="25">
        <f>[1]CLASSEMENT!C43</f>
        <v>24</v>
      </c>
      <c r="C49" s="26" t="str">
        <f>IF(B49&gt;0,(VLOOKUP($B49,[1]Inscription!$A$10:$H$211,8,FALSE))," ")</f>
        <v>FRA19980823</v>
      </c>
      <c r="D49" s="26" t="str">
        <f>IF(B49&gt;0,(VLOOKUP($B49,[1]Inscription!$A$10:$H$211,7,FALSE))," ")</f>
        <v>0589037131</v>
      </c>
      <c r="E49" s="27" t="str">
        <f>IF(B49&gt;0,(VLOOKUP($B49,[1]Inscription!$A$10:$H$211,3,FALSE))," ")</f>
        <v>FARAMA ROBIN</v>
      </c>
      <c r="F49" s="27" t="str">
        <f>IF(B49&gt;0,(VLOOKUP($B49,[1]Inscription!$A$10:$H$211,4,FALSE))," ")</f>
        <v>Corentin</v>
      </c>
      <c r="G49" s="27" t="str">
        <f>IF(B49&gt;0,(VLOOKUP($B49,[1]Inscription!$A$10:$H$211,5,FALSE))," ")</f>
        <v>AC SALTUSIEN</v>
      </c>
      <c r="H49" s="27" t="str">
        <f>IF(B49&gt;0,(VLOOKUP($B49,[1]Inscription!$A$10:$H$211,6,FALSE))," ")</f>
        <v xml:space="preserve">Junior </v>
      </c>
      <c r="I49" s="30">
        <f>IF([1]CLASSEMENT!I43=[1]CLASSEMENT!I42,0,[1]CLASSEMENT!I43-[1]CLASSEMENT!$I$4)</f>
        <v>0</v>
      </c>
    </row>
    <row r="50" spans="1:9" ht="15" customHeight="1">
      <c r="A50" s="25">
        <f>[1]CLASSEMENT!B44</f>
        <v>41</v>
      </c>
      <c r="B50" s="25">
        <f>[1]CLASSEMENT!C44</f>
        <v>6</v>
      </c>
      <c r="C50" s="26" t="str">
        <f>IF(B50&gt;0,(VLOOKUP($B50,[1]Inscription!$A$10:$H$211,8,FALSE))," ")</f>
        <v>FRA19991005</v>
      </c>
      <c r="D50" s="26" t="str">
        <f>IF(B50&gt;0,(VLOOKUP($B50,[1]Inscription!$A$10:$H$211,7,FALSE))," ")</f>
        <v>1277128050</v>
      </c>
      <c r="E50" s="27" t="str">
        <f>IF(B50&gt;0,(VLOOKUP($B50,[1]Inscription!$A$10:$H$211,3,FALSE))," ")</f>
        <v>FLEURY</v>
      </c>
      <c r="F50" s="27" t="str">
        <f>IF(B50&gt;0,(VLOOKUP($B50,[1]Inscription!$A$10:$H$211,4,FALSE))," ")</f>
        <v>Erwan</v>
      </c>
      <c r="G50" s="27" t="str">
        <f>IF(B50&gt;0,(VLOOKUP($B50,[1]Inscription!$A$10:$H$211,5,FALSE))," ")</f>
        <v>LAGNY PONTCARRE CYC.</v>
      </c>
      <c r="H50" s="27" t="str">
        <f>IF(B50&gt;0,(VLOOKUP($B50,[1]Inscription!$A$10:$H$211,6,FALSE))," ")</f>
        <v xml:space="preserve">Junior </v>
      </c>
      <c r="I50" s="30">
        <f>IF([1]CLASSEMENT!I44=[1]CLASSEMENT!I43,0,[1]CLASSEMENT!I44-[1]CLASSEMENT!$I$4)</f>
        <v>0</v>
      </c>
    </row>
    <row r="51" spans="1:9" ht="15" customHeight="1">
      <c r="A51" s="25">
        <f>[1]CLASSEMENT!B45</f>
        <v>42</v>
      </c>
      <c r="B51" s="25">
        <f>[1]CLASSEMENT!C45</f>
        <v>85</v>
      </c>
      <c r="C51" s="26">
        <f>IF(B51&gt;0,(VLOOKUP($B51,[1]Inscription!$A$10:$H$211,8,FALSE))," ")</f>
        <v>0</v>
      </c>
      <c r="D51" s="26" t="str">
        <f>IF(B51&gt;0,(VLOOKUP($B51,[1]Inscription!$A$10:$H$211,7,FALSE))," ")</f>
        <v>1279128245</v>
      </c>
      <c r="E51" s="27" t="str">
        <f>IF(B51&gt;0,(VLOOKUP($B51,[1]Inscription!$A$10:$H$211,3,FALSE))," ")</f>
        <v>CRAZ</v>
      </c>
      <c r="F51" s="27" t="str">
        <f>IF(B51&gt;0,(VLOOKUP($B51,[1]Inscription!$A$10:$H$211,4,FALSE))," ")</f>
        <v>Mickaël</v>
      </c>
      <c r="G51" s="27" t="str">
        <f>IF(B51&gt;0,(VLOOKUP($B51,[1]Inscription!$A$10:$H$211,5,FALSE))," ")</f>
        <v>LAGNY PONTCARRE CYC.</v>
      </c>
      <c r="H51" s="27" t="str">
        <f>IF(B51&gt;0,(VLOOKUP($B51,[1]Inscription!$A$10:$H$211,6,FALSE))," ")</f>
        <v xml:space="preserve">3ème Catégorie </v>
      </c>
      <c r="I51" s="30">
        <f>IF([1]CLASSEMENT!I45=[1]CLASSEMENT!I44,0,[1]CLASSEMENT!I45-[1]CLASSEMENT!$I$4)</f>
        <v>0</v>
      </c>
    </row>
    <row r="52" spans="1:9" ht="15" customHeight="1">
      <c r="A52" s="25">
        <f>[1]CLASSEMENT!B46</f>
        <v>43</v>
      </c>
      <c r="B52" s="25">
        <f>[1]CLASSEMENT!C46</f>
        <v>49</v>
      </c>
      <c r="C52" s="26" t="str">
        <f>IF(B52&gt;0,(VLOOKUP($B52,[1]Inscription!$A$10:$H$211,8,FALSE))," ")</f>
        <v>FRA19830510</v>
      </c>
      <c r="D52" s="26" t="str">
        <f>IF(B52&gt;0,(VLOOKUP($B52,[1]Inscription!$A$10:$H$211,7,FALSE))," ")</f>
        <v>1277113170</v>
      </c>
      <c r="E52" s="27" t="str">
        <f>IF(B52&gt;0,(VLOOKUP($B52,[1]Inscription!$A$10:$H$211,3,FALSE))," ")</f>
        <v>BEVRE</v>
      </c>
      <c r="F52" s="27" t="str">
        <f>IF(B52&gt;0,(VLOOKUP($B52,[1]Inscription!$A$10:$H$211,4,FALSE))," ")</f>
        <v>Jérémy</v>
      </c>
      <c r="G52" s="27" t="str">
        <f>IF(B52&gt;0,(VLOOKUP($B52,[1]Inscription!$A$10:$H$211,5,FALSE))," ")</f>
        <v>VC FONTAINEBLEAU AVON</v>
      </c>
      <c r="H52" s="27" t="str">
        <f>IF(B52&gt;0,(VLOOKUP($B52,[1]Inscription!$A$10:$H$211,6,FALSE))," ")</f>
        <v xml:space="preserve">3ème Catégorie </v>
      </c>
      <c r="I52" s="30">
        <f>IF([1]CLASSEMENT!I46=[1]CLASSEMENT!I45,0,[1]CLASSEMENT!I46-[1]CLASSEMENT!$I$4)</f>
        <v>0</v>
      </c>
    </row>
    <row r="53" spans="1:9" ht="15" customHeight="1">
      <c r="A53" s="25">
        <f>[1]CLASSEMENT!B47</f>
        <v>44</v>
      </c>
      <c r="B53" s="25">
        <f>[1]CLASSEMENT!C47</f>
        <v>11</v>
      </c>
      <c r="C53" s="26" t="str">
        <f>IF(B53&gt;0,(VLOOKUP($B53,[1]Inscription!$A$10:$H$211,8,FALSE))," ")</f>
        <v>FRA19910629</v>
      </c>
      <c r="D53" s="26" t="str">
        <f>IF(B53&gt;0,(VLOOKUP($B53,[1]Inscription!$A$10:$H$211,7,FALSE))," ")</f>
        <v>1291307084</v>
      </c>
      <c r="E53" s="27" t="str">
        <f>IF(B53&gt;0,(VLOOKUP($B53,[1]Inscription!$A$10:$H$211,3,FALSE))," ")</f>
        <v>LE GUEL</v>
      </c>
      <c r="F53" s="27" t="str">
        <f>IF(B53&gt;0,(VLOOKUP($B53,[1]Inscription!$A$10:$H$211,4,FALSE))," ")</f>
        <v>Guillaume</v>
      </c>
      <c r="G53" s="27" t="str">
        <f>IF(B53&gt;0,(VLOOKUP($B53,[1]Inscription!$A$10:$H$211,5,FALSE))," ")</f>
        <v>EC MONTGERON VIGNEUX</v>
      </c>
      <c r="H53" s="27" t="str">
        <f>IF(B53&gt;0,(VLOOKUP($B53,[1]Inscription!$A$10:$H$211,6,FALSE))," ")</f>
        <v>D1</v>
      </c>
      <c r="I53" s="30">
        <f>IF([1]CLASSEMENT!I47=[1]CLASSEMENT!I46,0,[1]CLASSEMENT!I47-[1]CLASSEMENT!$I$4)</f>
        <v>0</v>
      </c>
    </row>
    <row r="54" spans="1:9" ht="15" customHeight="1">
      <c r="A54" s="25">
        <f>[1]CLASSEMENT!B48</f>
        <v>45</v>
      </c>
      <c r="B54" s="25">
        <f>[1]CLASSEMENT!C48</f>
        <v>31</v>
      </c>
      <c r="C54" s="26" t="str">
        <f>IF(B54&gt;0,(VLOOKUP($B54,[1]Inscription!$A$10:$H$211,8,FALSE))," ")</f>
        <v>FRA19960411</v>
      </c>
      <c r="D54" s="26" t="str">
        <f>IF(B54&gt;0,(VLOOKUP($B54,[1]Inscription!$A$10:$H$211,7,FALSE))," ")</f>
        <v>1275024261</v>
      </c>
      <c r="E54" s="27" t="str">
        <f>IF(B54&gt;0,(VLOOKUP($B54,[1]Inscription!$A$10:$H$211,3,FALSE))," ")</f>
        <v>AIROSA</v>
      </c>
      <c r="F54" s="27" t="str">
        <f>IF(B54&gt;0,(VLOOKUP($B54,[1]Inscription!$A$10:$H$211,4,FALSE))," ")</f>
        <v>Adrien</v>
      </c>
      <c r="G54" s="27" t="str">
        <f>IF(B54&gt;0,(VLOOKUP($B54,[1]Inscription!$A$10:$H$211,5,FALSE))," ")</f>
        <v>US METRO TRANSPORTS</v>
      </c>
      <c r="H54" s="27" t="str">
        <f>IF(B54&gt;0,(VLOOKUP($B54,[1]Inscription!$A$10:$H$211,6,FALSE))," ")</f>
        <v xml:space="preserve">3ème Catégorie </v>
      </c>
      <c r="I54" s="30">
        <f>IF([1]CLASSEMENT!I48=[1]CLASSEMENT!I47,0,[1]CLASSEMENT!I48-[1]CLASSEMENT!$I$4)</f>
        <v>0</v>
      </c>
    </row>
    <row r="55" spans="1:9" ht="15" customHeight="1">
      <c r="A55" s="25">
        <f>[1]CLASSEMENT!B49</f>
        <v>46</v>
      </c>
      <c r="B55" s="25">
        <f>[1]CLASSEMENT!C49</f>
        <v>48</v>
      </c>
      <c r="C55" s="26" t="str">
        <f>IF(B55&gt;0,(VLOOKUP($B55,[1]Inscription!$A$10:$H$211,8,FALSE))," ")</f>
        <v>FRA19791103</v>
      </c>
      <c r="D55" s="26" t="str">
        <f>IF(B55&gt;0,(VLOOKUP($B55,[1]Inscription!$A$10:$H$211,7,FALSE))," ")</f>
        <v>1277115134</v>
      </c>
      <c r="E55" s="27" t="str">
        <f>IF(B55&gt;0,(VLOOKUP($B55,[1]Inscription!$A$10:$H$211,3,FALSE))," ")</f>
        <v>LABROSSE</v>
      </c>
      <c r="F55" s="27" t="str">
        <f>IF(B55&gt;0,(VLOOKUP($B55,[1]Inscription!$A$10:$H$211,4,FALSE))," ")</f>
        <v>Cédric</v>
      </c>
      <c r="G55" s="27" t="str">
        <f>IF(B55&gt;0,(VLOOKUP($B55,[1]Inscription!$A$10:$H$211,5,FALSE))," ")</f>
        <v>TEAM PELTRAX - CSD</v>
      </c>
      <c r="H55" s="27" t="str">
        <f>IF(B55&gt;0,(VLOOKUP($B55,[1]Inscription!$A$10:$H$211,6,FALSE))," ")</f>
        <v>D1</v>
      </c>
      <c r="I55" s="30">
        <f>IF([1]CLASSEMENT!I49=[1]CLASSEMENT!I48,0,[1]CLASSEMENT!I49-[1]CLASSEMENT!$I$4)</f>
        <v>0</v>
      </c>
    </row>
    <row r="56" spans="1:9" ht="15" customHeight="1">
      <c r="A56" s="25">
        <f>[1]CLASSEMENT!B50</f>
        <v>47</v>
      </c>
      <c r="B56" s="25">
        <f>[1]CLASSEMENT!C50</f>
        <v>51</v>
      </c>
      <c r="C56" s="26" t="str">
        <f>IF(B56&gt;0,(VLOOKUP($B56,[1]Inscription!$A$10:$H$211,8,FALSE))," ")</f>
        <v>FRA19740331</v>
      </c>
      <c r="D56" s="26" t="str">
        <f>IF(B56&gt;0,(VLOOKUP($B56,[1]Inscription!$A$10:$H$211,7,FALSE))," ")</f>
        <v>1277113010</v>
      </c>
      <c r="E56" s="27" t="str">
        <f>IF(B56&gt;0,(VLOOKUP($B56,[1]Inscription!$A$10:$H$211,3,FALSE))," ")</f>
        <v>CRAPARD</v>
      </c>
      <c r="F56" s="27" t="str">
        <f>IF(B56&gt;0,(VLOOKUP($B56,[1]Inscription!$A$10:$H$211,4,FALSE))," ")</f>
        <v>Eric</v>
      </c>
      <c r="G56" s="27" t="str">
        <f>IF(B56&gt;0,(VLOOKUP($B56,[1]Inscription!$A$10:$H$211,5,FALSE))," ")</f>
        <v>VC FONTAINEBLEAU AVON</v>
      </c>
      <c r="H56" s="27" t="str">
        <f>IF(B56&gt;0,(VLOOKUP($B56,[1]Inscription!$A$10:$H$211,6,FALSE))," ")</f>
        <v xml:space="preserve">3ème Catégorie </v>
      </c>
      <c r="I56" s="30">
        <f>IF([1]CLASSEMENT!I50=[1]CLASSEMENT!I49,0,[1]CLASSEMENT!I50-[1]CLASSEMENT!$I$4)</f>
        <v>0</v>
      </c>
    </row>
    <row r="57" spans="1:9" ht="15" customHeight="1">
      <c r="A57" s="25">
        <f>[1]CLASSEMENT!B51</f>
        <v>48</v>
      </c>
      <c r="B57" s="25">
        <f>[1]CLASSEMENT!C51</f>
        <v>52</v>
      </c>
      <c r="C57" s="26" t="str">
        <f>IF(B57&gt;0,(VLOOKUP($B57,[1]Inscription!$A$10:$H$211,8,FALSE))," ")</f>
        <v>FRA19840720</v>
      </c>
      <c r="D57" s="26" t="str">
        <f>IF(B57&gt;0,(VLOOKUP($B57,[1]Inscription!$A$10:$H$211,7,FALSE))," ")</f>
        <v>1277113124</v>
      </c>
      <c r="E57" s="27" t="str">
        <f>IF(B57&gt;0,(VLOOKUP($B57,[1]Inscription!$A$10:$H$211,3,FALSE))," ")</f>
        <v>JACQUART</v>
      </c>
      <c r="F57" s="27" t="str">
        <f>IF(B57&gt;0,(VLOOKUP($B57,[1]Inscription!$A$10:$H$211,4,FALSE))," ")</f>
        <v>Loïc</v>
      </c>
      <c r="G57" s="27" t="str">
        <f>IF(B57&gt;0,(VLOOKUP($B57,[1]Inscription!$A$10:$H$211,5,FALSE))," ")</f>
        <v>VC FONTAINEBLEAU AVON</v>
      </c>
      <c r="H57" s="27" t="str">
        <f>IF(B57&gt;0,(VLOOKUP($B57,[1]Inscription!$A$10:$H$211,6,FALSE))," ")</f>
        <v xml:space="preserve">3ème Catégorie </v>
      </c>
      <c r="I57" s="30">
        <f>IF([1]CLASSEMENT!I51=[1]CLASSEMENT!I50,0,[1]CLASSEMENT!I51-[1]CLASSEMENT!$I$4)</f>
        <v>0</v>
      </c>
    </row>
    <row r="58" spans="1:9" ht="15" customHeight="1">
      <c r="A58" s="25">
        <f>[1]CLASSEMENT!B52</f>
        <v>49</v>
      </c>
      <c r="B58" s="25">
        <f>[1]CLASSEMENT!C52</f>
        <v>89</v>
      </c>
      <c r="C58" s="26">
        <f>IF(B58&gt;0,(VLOOKUP($B58,[1]Inscription!$A$10:$H$211,8,FALSE))," ")</f>
        <v>0</v>
      </c>
      <c r="D58" s="26" t="str">
        <f>IF(B58&gt;0,(VLOOKUP($B58,[1]Inscription!$A$10:$H$211,7,FALSE))," ")</f>
        <v>1291326084</v>
      </c>
      <c r="E58" s="27" t="str">
        <f>IF(B58&gt;0,(VLOOKUP($B58,[1]Inscription!$A$10:$H$211,3,FALSE))," ")</f>
        <v>VILELA</v>
      </c>
      <c r="F58" s="27" t="str">
        <f>IF(B58&gt;0,(VLOOKUP($B58,[1]Inscription!$A$10:$H$211,4,FALSE))," ")</f>
        <v>Olivier</v>
      </c>
      <c r="G58" s="27" t="str">
        <f>IF(B58&gt;0,(VLOOKUP($B58,[1]Inscription!$A$10:$H$211,5,FALSE))," ")</f>
        <v>AC ORSAY</v>
      </c>
      <c r="H58" s="27" t="str">
        <f>IF(B58&gt;0,(VLOOKUP($B58,[1]Inscription!$A$10:$H$211,6,FALSE))," ")</f>
        <v>D2</v>
      </c>
      <c r="I58" s="30">
        <f>IF([1]CLASSEMENT!I52=[1]CLASSEMENT!I51,0,[1]CLASSEMENT!I52-[1]CLASSEMENT!$I$4)</f>
        <v>0</v>
      </c>
    </row>
    <row r="59" spans="1:9" ht="15" customHeight="1">
      <c r="A59" s="25">
        <f>[1]CLASSEMENT!B53</f>
        <v>50</v>
      </c>
      <c r="B59" s="25">
        <f>[1]CLASSEMENT!C53</f>
        <v>3</v>
      </c>
      <c r="C59" s="26" t="str">
        <f>IF(B59&gt;0,(VLOOKUP($B59,[1]Inscription!$A$10:$H$211,8,FALSE))," ")</f>
        <v>FRA19961105</v>
      </c>
      <c r="D59" s="26" t="str">
        <f>IF(B59&gt;0,(VLOOKUP($B59,[1]Inscription!$A$10:$H$211,7,FALSE))," ")</f>
        <v>1291301078</v>
      </c>
      <c r="E59" s="27" t="str">
        <f>IF(B59&gt;0,(VLOOKUP($B59,[1]Inscription!$A$10:$H$211,3,FALSE))," ")</f>
        <v>SIMONNEAU</v>
      </c>
      <c r="F59" s="27" t="str">
        <f>IF(B59&gt;0,(VLOOKUP($B59,[1]Inscription!$A$10:$H$211,4,FALSE))," ")</f>
        <v>Aymeric</v>
      </c>
      <c r="G59" s="27" t="str">
        <f>IF(B59&gt;0,(VLOOKUP($B59,[1]Inscription!$A$10:$H$211,5,FALSE))," ")</f>
        <v>VC SAVIGNY SUR ORGE</v>
      </c>
      <c r="H59" s="27" t="str">
        <f>IF(B59&gt;0,(VLOOKUP($B59,[1]Inscription!$A$10:$H$211,6,FALSE))," ")</f>
        <v>D1</v>
      </c>
      <c r="I59" s="30">
        <f>IF([1]CLASSEMENT!I53=[1]CLASSEMENT!I52,0,[1]CLASSEMENT!I53-[1]CLASSEMENT!$I$4)</f>
        <v>0</v>
      </c>
    </row>
    <row r="60" spans="1:9" ht="15" customHeight="1">
      <c r="A60" s="25">
        <f>[1]CLASSEMENT!B54</f>
        <v>51</v>
      </c>
      <c r="B60" s="25">
        <f>[1]CLASSEMENT!C54</f>
        <v>68</v>
      </c>
      <c r="C60" s="26" t="str">
        <f>IF(B60&gt;0,(VLOOKUP($B60,[1]Inscription!$A$10:$H$211,8,FALSE))," ")</f>
        <v>FRA19880827</v>
      </c>
      <c r="D60" s="26" t="str">
        <f>IF(B60&gt;0,(VLOOKUP($B60,[1]Inscription!$A$10:$H$211,7,FALSE))," ")</f>
        <v>1291311041</v>
      </c>
      <c r="E60" s="27" t="str">
        <f>IF(B60&gt;0,(VLOOKUP($B60,[1]Inscription!$A$10:$H$211,3,FALSE))," ")</f>
        <v>MILLET</v>
      </c>
      <c r="F60" s="27" t="str">
        <f>IF(B60&gt;0,(VLOOKUP($B60,[1]Inscription!$A$10:$H$211,4,FALSE))," ")</f>
        <v>Clément</v>
      </c>
      <c r="G60" s="27" t="str">
        <f>IF(B60&gt;0,(VLOOKUP($B60,[1]Inscription!$A$10:$H$211,5,FALSE))," ")</f>
        <v>VC ETAMPES</v>
      </c>
      <c r="H60" s="27" t="str">
        <f>IF(B60&gt;0,(VLOOKUP($B60,[1]Inscription!$A$10:$H$211,6,FALSE))," ")</f>
        <v xml:space="preserve">3ème Catégorie </v>
      </c>
      <c r="I60" s="30">
        <f>IF([1]CLASSEMENT!I54=[1]CLASSEMENT!I53,0,[1]CLASSEMENT!I54-[1]CLASSEMENT!$I$4)</f>
        <v>0</v>
      </c>
    </row>
    <row r="61" spans="1:9" ht="15" customHeight="1">
      <c r="A61" s="25">
        <f>[1]CLASSEMENT!B55</f>
        <v>52</v>
      </c>
      <c r="B61" s="25">
        <f>[1]CLASSEMENT!C55</f>
        <v>1</v>
      </c>
      <c r="C61" s="26" t="str">
        <f>IF(B61&gt;0,(VLOOKUP($B61,[1]Inscription!$A$10:$H$211,8,FALSE))," ")</f>
        <v>FRA19880630</v>
      </c>
      <c r="D61" s="26" t="str">
        <f>IF(B61&gt;0,(VLOOKUP($B61,[1]Inscription!$A$10:$H$211,7,FALSE))," ")</f>
        <v>1291301064</v>
      </c>
      <c r="E61" s="27" t="str">
        <f>IF(B61&gt;0,(VLOOKUP($B61,[1]Inscription!$A$10:$H$211,3,FALSE))," ")</f>
        <v>BRACONNIER</v>
      </c>
      <c r="F61" s="27" t="str">
        <f>IF(B61&gt;0,(VLOOKUP($B61,[1]Inscription!$A$10:$H$211,4,FALSE))," ")</f>
        <v>Vincent</v>
      </c>
      <c r="G61" s="27" t="str">
        <f>IF(B61&gt;0,(VLOOKUP($B61,[1]Inscription!$A$10:$H$211,5,FALSE))," ")</f>
        <v>VC SAVIGNY SUR ORGE</v>
      </c>
      <c r="H61" s="27" t="str">
        <f>IF(B61&gt;0,(VLOOKUP($B61,[1]Inscription!$A$10:$H$211,6,FALSE))," ")</f>
        <v>D1</v>
      </c>
      <c r="I61" s="30">
        <f>IF([1]CLASSEMENT!I55=[1]CLASSEMENT!I54,0,[1]CLASSEMENT!I55-[1]CLASSEMENT!$I$4)</f>
        <v>0</v>
      </c>
    </row>
    <row r="62" spans="1:9" ht="15" customHeight="1">
      <c r="A62" s="25">
        <f>[1]CLASSEMENT!B56</f>
        <v>53</v>
      </c>
      <c r="B62" s="25">
        <f>[1]CLASSEMENT!C56</f>
        <v>36</v>
      </c>
      <c r="C62" s="26" t="str">
        <f>IF(B62&gt;0,(VLOOKUP($B62,[1]Inscription!$A$10:$H$211,8,FALSE))," ")</f>
        <v>FRA19680217</v>
      </c>
      <c r="D62" s="26" t="str">
        <f>IF(B62&gt;0,(VLOOKUP($B62,[1]Inscription!$A$10:$H$211,7,FALSE))," ")</f>
        <v>1275024066</v>
      </c>
      <c r="E62" s="27" t="str">
        <f>IF(B62&gt;0,(VLOOKUP($B62,[1]Inscription!$A$10:$H$211,3,FALSE))," ")</f>
        <v>LEGRAND</v>
      </c>
      <c r="F62" s="27" t="str">
        <f>IF(B62&gt;0,(VLOOKUP($B62,[1]Inscription!$A$10:$H$211,4,FALSE))," ")</f>
        <v>Stéphane</v>
      </c>
      <c r="G62" s="27" t="str">
        <f>IF(B62&gt;0,(VLOOKUP($B62,[1]Inscription!$A$10:$H$211,5,FALSE))," ")</f>
        <v>US METRO TRANSPORTS</v>
      </c>
      <c r="H62" s="27" t="str">
        <f>IF(B62&gt;0,(VLOOKUP($B62,[1]Inscription!$A$10:$H$211,6,FALSE))," ")</f>
        <v xml:space="preserve">3ème Catégorie </v>
      </c>
      <c r="I62" s="30">
        <f>IF([1]CLASSEMENT!I56=[1]CLASSEMENT!I55,0,[1]CLASSEMENT!I56-[1]CLASSEMENT!$I$4)</f>
        <v>0</v>
      </c>
    </row>
    <row r="63" spans="1:9" ht="15" customHeight="1">
      <c r="A63" s="25">
        <f>[1]CLASSEMENT!B57</f>
        <v>54</v>
      </c>
      <c r="B63" s="25">
        <f>[1]CLASSEMENT!C57</f>
        <v>9</v>
      </c>
      <c r="C63" s="26" t="str">
        <f>IF(B63&gt;0,(VLOOKUP($B63,[1]Inscription!$A$10:$H$211,8,FALSE))," ")</f>
        <v>FRA19880521</v>
      </c>
      <c r="D63" s="26" t="str">
        <f>IF(B63&gt;0,(VLOOKUP($B63,[1]Inscription!$A$10:$H$211,7,FALSE))," ")</f>
        <v>1291307117</v>
      </c>
      <c r="E63" s="27" t="str">
        <f>IF(B63&gt;0,(VLOOKUP($B63,[1]Inscription!$A$10:$H$211,3,FALSE))," ")</f>
        <v>BLUM</v>
      </c>
      <c r="F63" s="27" t="str">
        <f>IF(B63&gt;0,(VLOOKUP($B63,[1]Inscription!$A$10:$H$211,4,FALSE))," ")</f>
        <v>Romain</v>
      </c>
      <c r="G63" s="27" t="str">
        <f>IF(B63&gt;0,(VLOOKUP($B63,[1]Inscription!$A$10:$H$211,5,FALSE))," ")</f>
        <v>EC MONTGERON VIGNEUX</v>
      </c>
      <c r="H63" s="27" t="str">
        <f>IF(B63&gt;0,(VLOOKUP($B63,[1]Inscription!$A$10:$H$211,6,FALSE))," ")</f>
        <v>D1</v>
      </c>
      <c r="I63" s="30">
        <f>IF([1]CLASSEMENT!I57=[1]CLASSEMENT!I56,0,[1]CLASSEMENT!I57-[1]CLASSEMENT!$I$4)</f>
        <v>0</v>
      </c>
    </row>
    <row r="64" spans="1:9" ht="15" customHeight="1">
      <c r="A64" s="25">
        <f>[1]CLASSEMENT!B58</f>
        <v>55</v>
      </c>
      <c r="B64" s="25">
        <f>[1]CLASSEMENT!C58</f>
        <v>74</v>
      </c>
      <c r="C64" s="26" t="str">
        <f>IF(B64&gt;0,(VLOOKUP($B64,[1]Inscription!$A$10:$H$211,8,FALSE))," ")</f>
        <v>FRA19840102</v>
      </c>
      <c r="D64" s="26" t="str">
        <f>IF(B64&gt;0,(VLOOKUP($B64,[1]Inscription!$A$10:$H$211,7,FALSE))," ")</f>
        <v>1291305057</v>
      </c>
      <c r="E64" s="27" t="str">
        <f>IF(B64&gt;0,(VLOOKUP($B64,[1]Inscription!$A$10:$H$211,3,FALSE))," ")</f>
        <v>MATRAT</v>
      </c>
      <c r="F64" s="27" t="str">
        <f>IF(B64&gt;0,(VLOOKUP($B64,[1]Inscription!$A$10:$H$211,4,FALSE))," ")</f>
        <v>Gérard</v>
      </c>
      <c r="G64" s="27" t="str">
        <f>IF(B64&gt;0,(VLOOKUP($B64,[1]Inscription!$A$10:$H$211,5,FALSE))," ")</f>
        <v>CC IGNY PALAISEAU 91</v>
      </c>
      <c r="H64" s="27" t="str">
        <f>IF(B64&gt;0,(VLOOKUP($B64,[1]Inscription!$A$10:$H$211,6,FALSE))," ")</f>
        <v xml:space="preserve">3ème Catégorie </v>
      </c>
      <c r="I64" s="30">
        <f>IF([1]CLASSEMENT!I58=[1]CLASSEMENT!I57,0,[1]CLASSEMENT!I58-[1]CLASSEMENT!$I$4)</f>
        <v>0</v>
      </c>
    </row>
    <row r="65" spans="1:9" ht="15" customHeight="1">
      <c r="A65" s="25">
        <f>[1]CLASSEMENT!B59</f>
        <v>56</v>
      </c>
      <c r="B65" s="25">
        <f>[1]CLASSEMENT!C59</f>
        <v>22</v>
      </c>
      <c r="C65" s="26" t="str">
        <f>IF(B65&gt;0,(VLOOKUP($B65,[1]Inscription!$A$10:$H$211,8,FALSE))," ")</f>
        <v>FRA19700419</v>
      </c>
      <c r="D65" s="26" t="str">
        <f>IF(B65&gt;0,(VLOOKUP($B65,[1]Inscription!$A$10:$H$211,7,FALSE))," ")</f>
        <v>0589037137</v>
      </c>
      <c r="E65" s="27" t="str">
        <f>IF(B65&gt;0,(VLOOKUP($B65,[1]Inscription!$A$10:$H$211,3,FALSE))," ")</f>
        <v>DEVILLAINE</v>
      </c>
      <c r="F65" s="27" t="str">
        <f>IF(B65&gt;0,(VLOOKUP($B65,[1]Inscription!$A$10:$H$211,4,FALSE))," ")</f>
        <v>Frédéric</v>
      </c>
      <c r="G65" s="27" t="str">
        <f>IF(B65&gt;0,(VLOOKUP($B65,[1]Inscription!$A$10:$H$211,5,FALSE))," ")</f>
        <v>AC SALTUSIEN</v>
      </c>
      <c r="H65" s="27" t="str">
        <f>IF(B65&gt;0,(VLOOKUP($B65,[1]Inscription!$A$10:$H$211,6,FALSE))," ")</f>
        <v xml:space="preserve">3ème Catégorie </v>
      </c>
      <c r="I65" s="30">
        <f>IF([1]CLASSEMENT!I59=[1]CLASSEMENT!I58,0,[1]CLASSEMENT!I59-[1]CLASSEMENT!$I$4)</f>
        <v>0</v>
      </c>
    </row>
    <row r="66" spans="1:9" ht="15" customHeight="1">
      <c r="A66" s="25">
        <f>[1]CLASSEMENT!B60</f>
        <v>57</v>
      </c>
      <c r="B66" s="25">
        <f>[1]CLASSEMENT!C60</f>
        <v>39</v>
      </c>
      <c r="C66" s="26" t="str">
        <f>IF(B66&gt;0,(VLOOKUP($B66,[1]Inscription!$A$10:$H$211,8,FALSE))," ")</f>
        <v>FRA19731128</v>
      </c>
      <c r="D66" s="26" t="str">
        <f>IF(B66&gt;0,(VLOOKUP($B66,[1]Inscription!$A$10:$H$211,7,FALSE))," ")</f>
        <v>0589057013</v>
      </c>
      <c r="E66" s="27" t="str">
        <f>IF(B66&gt;0,(VLOOKUP($B66,[1]Inscription!$A$10:$H$211,3,FALSE))," ")</f>
        <v>DEBREU</v>
      </c>
      <c r="F66" s="27" t="str">
        <f>IF(B66&gt;0,(VLOOKUP($B66,[1]Inscription!$A$10:$H$211,4,FALSE))," ")</f>
        <v>Sébastien</v>
      </c>
      <c r="G66" s="27" t="str">
        <f>IF(B66&gt;0,(VLOOKUP($B66,[1]Inscription!$A$10:$H$211,5,FALSE))," ")</f>
        <v>PERSEVERANTE PONT/YONNE CYCLISME</v>
      </c>
      <c r="H66" s="27" t="str">
        <f>IF(B66&gt;0,(VLOOKUP($B66,[1]Inscription!$A$10:$H$211,6,FALSE))," ")</f>
        <v>D1</v>
      </c>
      <c r="I66" s="30">
        <f>IF([1]CLASSEMENT!I60=[1]CLASSEMENT!I59,0,[1]CLASSEMENT!I60-[1]CLASSEMENT!$I$4)</f>
        <v>0</v>
      </c>
    </row>
    <row r="67" spans="1:9" ht="15" customHeight="1">
      <c r="A67" s="25">
        <f>[1]CLASSEMENT!B61</f>
        <v>58</v>
      </c>
      <c r="B67" s="25">
        <f>[1]CLASSEMENT!C61</f>
        <v>81</v>
      </c>
      <c r="C67" s="26">
        <f>IF(B67&gt;0,(VLOOKUP($B67,[1]Inscription!$A$10:$H$211,8,FALSE))," ")</f>
        <v>0</v>
      </c>
      <c r="D67" s="26" t="str">
        <f>IF(B67&gt;0,(VLOOKUP($B67,[1]Inscription!$A$10:$H$211,7,FALSE))," ")</f>
        <v>1277113204</v>
      </c>
      <c r="E67" s="27" t="str">
        <f>IF(B67&gt;0,(VLOOKUP($B67,[1]Inscription!$A$10:$H$211,3,FALSE))," ")</f>
        <v>DAVESNE</v>
      </c>
      <c r="F67" s="27" t="str">
        <f>IF(B67&gt;0,(VLOOKUP($B67,[1]Inscription!$A$10:$H$211,4,FALSE))," ")</f>
        <v>Pierre Antoine</v>
      </c>
      <c r="G67" s="27" t="str">
        <f>IF(B67&gt;0,(VLOOKUP($B67,[1]Inscription!$A$10:$H$211,5,FALSE))," ")</f>
        <v>VC FONTAINEBLEAU AVON</v>
      </c>
      <c r="H67" s="27" t="str">
        <f>IF(B67&gt;0,(VLOOKUP($B67,[1]Inscription!$A$10:$H$211,6,FALSE))," ")</f>
        <v>D1</v>
      </c>
      <c r="I67" s="30">
        <f>IF([1]CLASSEMENT!I61=[1]CLASSEMENT!I60,0,[1]CLASSEMENT!I61-[1]CLASSEMENT!$I$4)</f>
        <v>0</v>
      </c>
    </row>
    <row r="68" spans="1:9" ht="15" customHeight="1">
      <c r="A68" s="25">
        <f>[1]CLASSEMENT!B62</f>
        <v>59</v>
      </c>
      <c r="B68" s="25">
        <f>[1]CLASSEMENT!C62</f>
        <v>25</v>
      </c>
      <c r="C68" s="26" t="str">
        <f>IF(B68&gt;0,(VLOOKUP($B68,[1]Inscription!$A$10:$H$211,8,FALSE))," ")</f>
        <v>FRA19810829</v>
      </c>
      <c r="D68" s="26" t="str">
        <f>IF(B68&gt;0,(VLOOKUP($B68,[1]Inscription!$A$10:$H$211,7,FALSE))," ")</f>
        <v>0589037157</v>
      </c>
      <c r="E68" s="27" t="str">
        <f>IF(B68&gt;0,(VLOOKUP($B68,[1]Inscription!$A$10:$H$211,3,FALSE))," ")</f>
        <v>LEMOINE</v>
      </c>
      <c r="F68" s="27" t="str">
        <f>IF(B68&gt;0,(VLOOKUP($B68,[1]Inscription!$A$10:$H$211,4,FALSE))," ")</f>
        <v>Anthony</v>
      </c>
      <c r="G68" s="27" t="str">
        <f>IF(B68&gt;0,(VLOOKUP($B68,[1]Inscription!$A$10:$H$211,5,FALSE))," ")</f>
        <v>AC SALTUSIEN</v>
      </c>
      <c r="H68" s="27" t="str">
        <f>IF(B68&gt;0,(VLOOKUP($B68,[1]Inscription!$A$10:$H$211,6,FALSE))," ")</f>
        <v>D1</v>
      </c>
      <c r="I68" s="30">
        <f>IF([1]CLASSEMENT!I62=[1]CLASSEMENT!I61,0,[1]CLASSEMENT!I62-[1]CLASSEMENT!$I$4)</f>
        <v>0</v>
      </c>
    </row>
    <row r="69" spans="1:9" ht="15" customHeight="1">
      <c r="A69" s="25">
        <f>[1]CLASSEMENT!B63</f>
        <v>60</v>
      </c>
      <c r="B69" s="25">
        <f>[1]CLASSEMENT!C63</f>
        <v>57</v>
      </c>
      <c r="C69" s="26" t="str">
        <f>IF(B69&gt;0,(VLOOKUP($B69,[1]Inscription!$A$10:$H$211,8,FALSE))," ")</f>
        <v>FRA19671008</v>
      </c>
      <c r="D69" s="26" t="str">
        <f>IF(B69&gt;0,(VLOOKUP($B69,[1]Inscription!$A$10:$H$211,7,FALSE))," ")</f>
        <v>1277123002</v>
      </c>
      <c r="E69" s="27" t="str">
        <f>IF(B69&gt;0,(VLOOKUP($B69,[1]Inscription!$A$10:$H$211,3,FALSE))," ")</f>
        <v>HUMEAU</v>
      </c>
      <c r="F69" s="27" t="str">
        <f>IF(B69&gt;0,(VLOOKUP($B69,[1]Inscription!$A$10:$H$211,4,FALSE))," ")</f>
        <v>Nicolas</v>
      </c>
      <c r="G69" s="27" t="str">
        <f>IF(B69&gt;0,(VLOOKUP($B69,[1]Inscription!$A$10:$H$211,5,FALSE))," ")</f>
        <v>VC SULPICIEN</v>
      </c>
      <c r="H69" s="27" t="str">
        <f>IF(B69&gt;0,(VLOOKUP($B69,[1]Inscription!$A$10:$H$211,6,FALSE))," ")</f>
        <v>D1</v>
      </c>
      <c r="I69" s="30">
        <f>IF([1]CLASSEMENT!I63=[1]CLASSEMENT!I62,0,[1]CLASSEMENT!I63-[1]CLASSEMENT!$I$4)</f>
        <v>0</v>
      </c>
    </row>
    <row r="70" spans="1:9" ht="15" customHeight="1">
      <c r="A70" s="25">
        <f>[1]CLASSEMENT!B64</f>
        <v>61</v>
      </c>
      <c r="B70" s="25">
        <f>[1]CLASSEMENT!C64</f>
        <v>16</v>
      </c>
      <c r="C70" s="26" t="str">
        <f>IF(B70&gt;0,(VLOOKUP($B70,[1]Inscription!$A$10:$H$211,8,FALSE))," ")</f>
        <v>FRA19991010</v>
      </c>
      <c r="D70" s="26" t="str">
        <f>IF(B70&gt;0,(VLOOKUP($B70,[1]Inscription!$A$10:$H$211,7,FALSE))," ")</f>
        <v>1292411191</v>
      </c>
      <c r="E70" s="27" t="str">
        <f>IF(B70&gt;0,(VLOOKUP($B70,[1]Inscription!$A$10:$H$211,3,FALSE))," ")</f>
        <v>FESSARD</v>
      </c>
      <c r="F70" s="27" t="str">
        <f>IF(B70&gt;0,(VLOOKUP($B70,[1]Inscription!$A$10:$H$211,4,FALSE))," ")</f>
        <v>Eric</v>
      </c>
      <c r="G70" s="27" t="str">
        <f>IF(B70&gt;0,(VLOOKUP($B70,[1]Inscription!$A$10:$H$211,5,FALSE))," ")</f>
        <v>CSM CLAMART</v>
      </c>
      <c r="H70" s="27" t="str">
        <f>IF(B70&gt;0,(VLOOKUP($B70,[1]Inscription!$A$10:$H$211,6,FALSE))," ")</f>
        <v xml:space="preserve">Junior </v>
      </c>
      <c r="I70" s="30">
        <f>IF([1]CLASSEMENT!I64=[1]CLASSEMENT!I63,0,[1]CLASSEMENT!I64-[1]CLASSEMENT!$I$4)</f>
        <v>0</v>
      </c>
    </row>
    <row r="71" spans="1:9" ht="15" customHeight="1">
      <c r="A71" s="25">
        <f>[1]CLASSEMENT!B65</f>
        <v>62</v>
      </c>
      <c r="B71" s="25">
        <f>[1]CLASSEMENT!C65</f>
        <v>4</v>
      </c>
      <c r="C71" s="26" t="str">
        <f>IF(B71&gt;0,(VLOOKUP($B71,[1]Inscription!$A$10:$H$211,8,FALSE))," ")</f>
        <v>FRA19901004</v>
      </c>
      <c r="D71" s="26" t="str">
        <f>IF(B71&gt;0,(VLOOKUP($B71,[1]Inscription!$A$10:$H$211,7,FALSE))," ")</f>
        <v>1277128177</v>
      </c>
      <c r="E71" s="27" t="str">
        <f>IF(B71&gt;0,(VLOOKUP($B71,[1]Inscription!$A$10:$H$211,3,FALSE))," ")</f>
        <v>CREPIN</v>
      </c>
      <c r="F71" s="27" t="str">
        <f>IF(B71&gt;0,(VLOOKUP($B71,[1]Inscription!$A$10:$H$211,4,FALSE))," ")</f>
        <v>Anthony</v>
      </c>
      <c r="G71" s="27" t="str">
        <f>IF(B71&gt;0,(VLOOKUP($B71,[1]Inscription!$A$10:$H$211,5,FALSE))," ")</f>
        <v>LAGNY PONTCARRE CYC.</v>
      </c>
      <c r="H71" s="27" t="str">
        <f>IF(B71&gt;0,(VLOOKUP($B71,[1]Inscription!$A$10:$H$211,6,FALSE))," ")</f>
        <v xml:space="preserve">3ème Catégorie </v>
      </c>
      <c r="I71" s="30">
        <f>IF([1]CLASSEMENT!I65=[1]CLASSEMENT!I64,0,[1]CLASSEMENT!I65-[1]CLASSEMENT!$I$4)</f>
        <v>0</v>
      </c>
    </row>
    <row r="72" spans="1:9" ht="15" customHeight="1">
      <c r="A72" s="25">
        <f>[1]CLASSEMENT!B66</f>
        <v>63</v>
      </c>
      <c r="B72" s="25">
        <f>[1]CLASSEMENT!C66</f>
        <v>50</v>
      </c>
      <c r="C72" s="26" t="str">
        <f>IF(B72&gt;0,(VLOOKUP($B72,[1]Inscription!$A$10:$H$211,8,FALSE))," ")</f>
        <v>FRA19760205</v>
      </c>
      <c r="D72" s="26" t="str">
        <f>IF(B72&gt;0,(VLOOKUP($B72,[1]Inscription!$A$10:$H$211,7,FALSE))," ")</f>
        <v>1277113111</v>
      </c>
      <c r="E72" s="27" t="str">
        <f>IF(B72&gt;0,(VLOOKUP($B72,[1]Inscription!$A$10:$H$211,3,FALSE))," ")</f>
        <v>CHAUMETTE</v>
      </c>
      <c r="F72" s="27" t="str">
        <f>IF(B72&gt;0,(VLOOKUP($B72,[1]Inscription!$A$10:$H$211,4,FALSE))," ")</f>
        <v>Enrique</v>
      </c>
      <c r="G72" s="27" t="str">
        <f>IF(B72&gt;0,(VLOOKUP($B72,[1]Inscription!$A$10:$H$211,5,FALSE))," ")</f>
        <v>VC FONTAINEBLEAU AVON</v>
      </c>
      <c r="H72" s="27" t="str">
        <f>IF(B72&gt;0,(VLOOKUP($B72,[1]Inscription!$A$10:$H$211,6,FALSE))," ")</f>
        <v>D1</v>
      </c>
      <c r="I72" s="30">
        <f>IF([1]CLASSEMENT!I66=[1]CLASSEMENT!I65,0,[1]CLASSEMENT!I66-[1]CLASSEMENT!$I$4)</f>
        <v>0</v>
      </c>
    </row>
    <row r="73" spans="1:9" ht="15" customHeight="1">
      <c r="A73" s="25">
        <f>[1]CLASSEMENT!B67</f>
        <v>64</v>
      </c>
      <c r="B73" s="25">
        <f>[1]CLASSEMENT!C67</f>
        <v>58</v>
      </c>
      <c r="C73" s="26" t="str">
        <f>IF(B73&gt;0,(VLOOKUP($B73,[1]Inscription!$A$10:$H$211,8,FALSE))," ")</f>
        <v>FRA19730330</v>
      </c>
      <c r="D73" s="26" t="str">
        <f>IF(B73&gt;0,(VLOOKUP($B73,[1]Inscription!$A$10:$H$211,7,FALSE))," ")</f>
        <v>1277123014</v>
      </c>
      <c r="E73" s="27" t="str">
        <f>IF(B73&gt;0,(VLOOKUP($B73,[1]Inscription!$A$10:$H$211,3,FALSE))," ")</f>
        <v>PERRICOT</v>
      </c>
      <c r="F73" s="27" t="str">
        <f>IF(B73&gt;0,(VLOOKUP($B73,[1]Inscription!$A$10:$H$211,4,FALSE))," ")</f>
        <v>Christophe</v>
      </c>
      <c r="G73" s="27" t="str">
        <f>IF(B73&gt;0,(VLOOKUP($B73,[1]Inscription!$A$10:$H$211,5,FALSE))," ")</f>
        <v>VC SULPICIEN</v>
      </c>
      <c r="H73" s="27" t="str">
        <f>IF(B73&gt;0,(VLOOKUP($B73,[1]Inscription!$A$10:$H$211,6,FALSE))," ")</f>
        <v>D1</v>
      </c>
      <c r="I73" s="30">
        <f>IF([1]CLASSEMENT!I67=[1]CLASSEMENT!I66,0,[1]CLASSEMENT!I67-[1]CLASSEMENT!$I$4)</f>
        <v>0</v>
      </c>
    </row>
    <row r="74" spans="1:9" ht="15" customHeight="1">
      <c r="A74" s="25">
        <f>[1]CLASSEMENT!B68</f>
        <v>65</v>
      </c>
      <c r="B74" s="25">
        <f>[1]CLASSEMENT!C68</f>
        <v>79</v>
      </c>
      <c r="C74" s="26" t="str">
        <f>IF(B74&gt;0,(VLOOKUP($B74,[1]Inscription!$A$10:$H$211,8,FALSE))," ")</f>
        <v>FRA19991206</v>
      </c>
      <c r="D74" s="26" t="str">
        <f>IF(B74&gt;0,(VLOOKUP($B74,[1]Inscription!$A$10:$H$211,7,FALSE))," ")</f>
        <v>1291326020</v>
      </c>
      <c r="E74" s="27" t="str">
        <f>IF(B74&gt;0,(VLOOKUP($B74,[1]Inscription!$A$10:$H$211,3,FALSE))," ")</f>
        <v>AMMAR KHODJA</v>
      </c>
      <c r="F74" s="27" t="str">
        <f>IF(B74&gt;0,(VLOOKUP($B74,[1]Inscription!$A$10:$H$211,4,FALSE))," ")</f>
        <v>Valentin</v>
      </c>
      <c r="G74" s="27" t="str">
        <f>IF(B74&gt;0,(VLOOKUP($B74,[1]Inscription!$A$10:$H$211,5,FALSE))," ")</f>
        <v>AC ORSAY</v>
      </c>
      <c r="H74" s="27" t="str">
        <f>IF(B74&gt;0,(VLOOKUP($B74,[1]Inscription!$A$10:$H$211,6,FALSE))," ")</f>
        <v xml:space="preserve">Junior </v>
      </c>
      <c r="I74" s="30">
        <f>IF([1]CLASSEMENT!I68=[1]CLASSEMENT!I67,0,[1]CLASSEMENT!I68-[1]CLASSEMENT!$I$4)</f>
        <v>0</v>
      </c>
    </row>
    <row r="75" spans="1:9" ht="15" customHeight="1">
      <c r="A75" s="25">
        <f>[1]CLASSEMENT!B69</f>
        <v>66</v>
      </c>
      <c r="B75" s="25">
        <f>[1]CLASSEMENT!C69</f>
        <v>40</v>
      </c>
      <c r="C75" s="26" t="str">
        <f>IF(B75&gt;0,(VLOOKUP($B75,[1]Inscription!$A$10:$H$211,8,FALSE))," ")</f>
        <v>FRA19900401</v>
      </c>
      <c r="D75" s="26" t="str">
        <f>IF(B75&gt;0,(VLOOKUP($B75,[1]Inscription!$A$10:$H$211,7,FALSE))," ")</f>
        <v>0589057011</v>
      </c>
      <c r="E75" s="27" t="str">
        <f>IF(B75&gt;0,(VLOOKUP($B75,[1]Inscription!$A$10:$H$211,3,FALSE))," ")</f>
        <v>PLOZNER</v>
      </c>
      <c r="F75" s="27" t="str">
        <f>IF(B75&gt;0,(VLOOKUP($B75,[1]Inscription!$A$10:$H$211,4,FALSE))," ")</f>
        <v>Clément</v>
      </c>
      <c r="G75" s="27" t="str">
        <f>IF(B75&gt;0,(VLOOKUP($B75,[1]Inscription!$A$10:$H$211,5,FALSE))," ")</f>
        <v>PERSEVERANTE PONT/YONNE CYCLISME</v>
      </c>
      <c r="H75" s="27" t="str">
        <f>IF(B75&gt;0,(VLOOKUP($B75,[1]Inscription!$A$10:$H$211,6,FALSE))," ")</f>
        <v>D1</v>
      </c>
      <c r="I75" s="30">
        <f>IF([1]CLASSEMENT!I69=[1]CLASSEMENT!I68,0,[1]CLASSEMENT!I69-[1]CLASSEMENT!$I$4)</f>
        <v>0</v>
      </c>
    </row>
    <row r="76" spans="1:9" ht="15" customHeight="1">
      <c r="A76" s="25">
        <f>[1]CLASSEMENT!B70</f>
        <v>67</v>
      </c>
      <c r="B76" s="25">
        <f>[1]CLASSEMENT!C70</f>
        <v>42</v>
      </c>
      <c r="C76" s="26" t="str">
        <f>IF(B76&gt;0,(VLOOKUP($B76,[1]Inscription!$A$10:$H$211,8,FALSE))," ")</f>
        <v>FRA19900612</v>
      </c>
      <c r="D76" s="26" t="str">
        <f>IF(B76&gt;0,(VLOOKUP($B76,[1]Inscription!$A$10:$H$211,7,FALSE))," ")</f>
        <v>0589057015</v>
      </c>
      <c r="E76" s="27" t="str">
        <f>IF(B76&gt;0,(VLOOKUP($B76,[1]Inscription!$A$10:$H$211,3,FALSE))," ")</f>
        <v>XIMENA</v>
      </c>
      <c r="F76" s="27" t="str">
        <f>IF(B76&gt;0,(VLOOKUP($B76,[1]Inscription!$A$10:$H$211,4,FALSE))," ")</f>
        <v>Guillaume</v>
      </c>
      <c r="G76" s="27" t="str">
        <f>IF(B76&gt;0,(VLOOKUP($B76,[1]Inscription!$A$10:$H$211,5,FALSE))," ")</f>
        <v>PERSEVERANTE PONT/YONNE CYCLISME</v>
      </c>
      <c r="H76" s="27" t="str">
        <f>IF(B76&gt;0,(VLOOKUP($B76,[1]Inscription!$A$10:$H$211,6,FALSE))," ")</f>
        <v xml:space="preserve">3ème Catégorie </v>
      </c>
      <c r="I76" s="30">
        <f>IF([1]CLASSEMENT!I70=[1]CLASSEMENT!I69,0,[1]CLASSEMENT!I70-[1]CLASSEMENT!$I$4)</f>
        <v>0</v>
      </c>
    </row>
    <row r="77" spans="1:9" ht="15" customHeight="1">
      <c r="A77" s="25">
        <f>[1]CLASSEMENT!B71</f>
        <v>68</v>
      </c>
      <c r="B77" s="25">
        <f>[1]CLASSEMENT!C71</f>
        <v>28</v>
      </c>
      <c r="C77" s="26" t="str">
        <f>IF(B77&gt;0,(VLOOKUP($B77,[1]Inscription!$A$10:$H$211,8,FALSE))," ")</f>
        <v>FRA19690927</v>
      </c>
      <c r="D77" s="26" t="str">
        <f>IF(B77&gt;0,(VLOOKUP($B77,[1]Inscription!$A$10:$H$211,7,FALSE))," ")</f>
        <v>1277104213</v>
      </c>
      <c r="E77" s="27" t="str">
        <f>IF(B77&gt;0,(VLOOKUP($B77,[1]Inscription!$A$10:$H$211,3,FALSE))," ")</f>
        <v>GUILLAUME</v>
      </c>
      <c r="F77" s="27" t="str">
        <f>IF(B77&gt;0,(VLOOKUP($B77,[1]Inscription!$A$10:$H$211,4,FALSE))," ")</f>
        <v>Jean Charles</v>
      </c>
      <c r="G77" s="27" t="str">
        <f>IF(B77&gt;0,(VLOOKUP($B77,[1]Inscription!$A$10:$H$211,5,FALSE))," ")</f>
        <v>PEDALE COMBS LA VILLAISE</v>
      </c>
      <c r="H77" s="27" t="str">
        <f>IF(B77&gt;0,(VLOOKUP($B77,[1]Inscription!$A$10:$H$211,6,FALSE))," ")</f>
        <v>D1</v>
      </c>
      <c r="I77" s="30">
        <f>IF([1]CLASSEMENT!I71=[1]CLASSEMENT!I70,0,[1]CLASSEMENT!I71-[1]CLASSEMENT!$I$4)</f>
        <v>0</v>
      </c>
    </row>
    <row r="78" spans="1:9" ht="15" customHeight="1">
      <c r="A78" s="25">
        <f>[1]CLASSEMENT!B72</f>
        <v>69</v>
      </c>
      <c r="B78" s="25">
        <f>[1]CLASSEMENT!C72</f>
        <v>30</v>
      </c>
      <c r="C78" s="26" t="str">
        <f>IF(B78&gt;0,(VLOOKUP($B78,[1]Inscription!$A$10:$H$211,8,FALSE))," ")</f>
        <v>FRA19840317</v>
      </c>
      <c r="D78" s="26" t="str">
        <f>IF(B78&gt;0,(VLOOKUP($B78,[1]Inscription!$A$10:$H$211,7,FALSE))," ")</f>
        <v>0167021151</v>
      </c>
      <c r="E78" s="27" t="str">
        <f>IF(B78&gt;0,(VLOOKUP($B78,[1]Inscription!$A$10:$H$211,3,FALSE))," ")</f>
        <v>WACKENHEIM</v>
      </c>
      <c r="F78" s="27" t="str">
        <f>IF(B78&gt;0,(VLOOKUP($B78,[1]Inscription!$A$10:$H$211,4,FALSE))," ")</f>
        <v>Julien</v>
      </c>
      <c r="G78" s="27" t="str">
        <f>IF(B78&gt;0,(VLOOKUP($B78,[1]Inscription!$A$10:$H$211,5,FALSE))," ")</f>
        <v>UC 1920 VENDENHEIM</v>
      </c>
      <c r="H78" s="27" t="str">
        <f>IF(B78&gt;0,(VLOOKUP($B78,[1]Inscription!$A$10:$H$211,6,FALSE))," ")</f>
        <v xml:space="preserve">3ème Catégorie </v>
      </c>
      <c r="I78" s="30">
        <f>IF([1]CLASSEMENT!I72=[1]CLASSEMENT!I71,0,[1]CLASSEMENT!I72-[1]CLASSEMENT!$I$4)</f>
        <v>0</v>
      </c>
    </row>
    <row r="79" spans="1:9" ht="15" customHeight="1">
      <c r="A79" s="25">
        <f>[1]CLASSEMENT!B73</f>
        <v>70</v>
      </c>
      <c r="B79" s="25">
        <f>[1]CLASSEMENT!C73</f>
        <v>27</v>
      </c>
      <c r="C79" s="26" t="str">
        <f>IF(B79&gt;0,(VLOOKUP($B79,[1]Inscription!$A$10:$H$211,8,FALSE))," ")</f>
        <v>FRA19890719</v>
      </c>
      <c r="D79" s="26" t="str">
        <f>IF(B79&gt;0,(VLOOKUP($B79,[1]Inscription!$A$10:$H$211,7,FALSE))," ")</f>
        <v>0589037146</v>
      </c>
      <c r="E79" s="27" t="str">
        <f>IF(B79&gt;0,(VLOOKUP($B79,[1]Inscription!$A$10:$H$211,3,FALSE))," ")</f>
        <v>PILLOT</v>
      </c>
      <c r="F79" s="27" t="str">
        <f>IF(B79&gt;0,(VLOOKUP($B79,[1]Inscription!$A$10:$H$211,4,FALSE))," ")</f>
        <v>Anthony</v>
      </c>
      <c r="G79" s="27" t="str">
        <f>IF(B79&gt;0,(VLOOKUP($B79,[1]Inscription!$A$10:$H$211,5,FALSE))," ")</f>
        <v>AC SALTUSIEN</v>
      </c>
      <c r="H79" s="27" t="str">
        <f>IF(B79&gt;0,(VLOOKUP($B79,[1]Inscription!$A$10:$H$211,6,FALSE))," ")</f>
        <v>D1</v>
      </c>
      <c r="I79" s="30">
        <f>IF([1]CLASSEMENT!I73=[1]CLASSEMENT!I72,0,[1]CLASSEMENT!I73-[1]CLASSEMENT!$I$4)</f>
        <v>0</v>
      </c>
    </row>
    <row r="80" spans="1:9" ht="15" customHeight="1">
      <c r="A80" s="25">
        <f>[1]CLASSEMENT!B74</f>
        <v>71</v>
      </c>
      <c r="B80" s="25">
        <f>[1]CLASSEMENT!C74</f>
        <v>54</v>
      </c>
      <c r="C80" s="26" t="str">
        <f>IF(B80&gt;0,(VLOOKUP($B80,[1]Inscription!$A$10:$H$211,8,FALSE))," ")</f>
        <v>FRA19990723</v>
      </c>
      <c r="D80" s="26" t="str">
        <f>IF(B80&gt;0,(VLOOKUP($B80,[1]Inscription!$A$10:$H$211,7,FALSE))," ")</f>
        <v>1902199110</v>
      </c>
      <c r="E80" s="27" t="str">
        <f>IF(B80&gt;0,(VLOOKUP($B80,[1]Inscription!$A$10:$H$211,3,FALSE))," ")</f>
        <v>BRANGER</v>
      </c>
      <c r="F80" s="27" t="str">
        <f>IF(B80&gt;0,(VLOOKUP($B80,[1]Inscription!$A$10:$H$211,4,FALSE))," ")</f>
        <v>Antonin</v>
      </c>
      <c r="G80" s="27" t="str">
        <f>IF(B80&gt;0,(VLOOKUP($B80,[1]Inscription!$A$10:$H$211,5,FALSE))," ")</f>
        <v>VC AMATEUR ST QUENTIN</v>
      </c>
      <c r="H80" s="27" t="str">
        <f>IF(B80&gt;0,(VLOOKUP($B80,[1]Inscription!$A$10:$H$211,6,FALSE))," ")</f>
        <v xml:space="preserve">Junior </v>
      </c>
      <c r="I80" s="30">
        <f>IF([1]CLASSEMENT!I74=[1]CLASSEMENT!I73,0,[1]CLASSEMENT!I74-[1]CLASSEMENT!$I$4)</f>
        <v>0</v>
      </c>
    </row>
    <row r="81" spans="1:9" ht="15" customHeight="1">
      <c r="A81" s="25">
        <f>[1]CLASSEMENT!B75</f>
        <v>72</v>
      </c>
      <c r="B81" s="25">
        <f>[1]CLASSEMENT!C75</f>
        <v>90</v>
      </c>
      <c r="C81" s="26">
        <f>IF(B81&gt;0,(VLOOKUP($B81,[1]Inscription!$A$10:$H$211,8,FALSE))," ")</f>
        <v>0</v>
      </c>
      <c r="D81" s="26" t="str">
        <f>IF(B81&gt;0,(VLOOKUP($B81,[1]Inscription!$A$10:$H$211,7,FALSE))," ")</f>
        <v>129132009</v>
      </c>
      <c r="E81" s="27" t="str">
        <f>IF(B81&gt;0,(VLOOKUP($B81,[1]Inscription!$A$10:$H$211,3,FALSE))," ")</f>
        <v>HOLLEBEKE</v>
      </c>
      <c r="F81" s="27" t="str">
        <f>IF(B81&gt;0,(VLOOKUP($B81,[1]Inscription!$A$10:$H$211,4,FALSE))," ")</f>
        <v>Emmanuel</v>
      </c>
      <c r="G81" s="27" t="str">
        <f>IF(B81&gt;0,(VLOOKUP($B81,[1]Inscription!$A$10:$H$211,5,FALSE))," ")</f>
        <v>AC ORSAY</v>
      </c>
      <c r="H81" s="27" t="str">
        <f>IF(B81&gt;0,(VLOOKUP($B81,[1]Inscription!$A$10:$H$211,6,FALSE))," ")</f>
        <v xml:space="preserve">3ème Catégorie </v>
      </c>
      <c r="I81" s="30">
        <f>IF([1]CLASSEMENT!I75=[1]CLASSEMENT!I74,0,[1]CLASSEMENT!I75-[1]CLASSEMENT!$I$4)</f>
        <v>0</v>
      </c>
    </row>
    <row r="82" spans="1:9" ht="15" customHeight="1">
      <c r="A82" s="25">
        <f>[1]CLASSEMENT!B76</f>
        <v>73</v>
      </c>
      <c r="B82" s="25">
        <f>[1]CLASSEMENT!C76</f>
        <v>55</v>
      </c>
      <c r="C82" s="26" t="str">
        <f>IF(B82&gt;0,(VLOOKUP($B82,[1]Inscription!$A$10:$H$211,8,FALSE))," ")</f>
        <v>FRA19780526</v>
      </c>
      <c r="D82" s="26" t="str">
        <f>IF(B82&gt;0,(VLOOKUP($B82,[1]Inscription!$A$10:$H$211,7,FALSE))," ")</f>
        <v>1292402025</v>
      </c>
      <c r="E82" s="27" t="str">
        <f>IF(B82&gt;0,(VLOOKUP($B82,[1]Inscription!$A$10:$H$211,3,FALSE))," ")</f>
        <v>MUSELET</v>
      </c>
      <c r="F82" s="27" t="str">
        <f>IF(B82&gt;0,(VLOOKUP($B82,[1]Inscription!$A$10:$H$211,4,FALSE))," ")</f>
        <v>Julien</v>
      </c>
      <c r="G82" s="27" t="str">
        <f>IF(B82&gt;0,(VLOOKUP($B82,[1]Inscription!$A$10:$H$211,5,FALSE))," ")</f>
        <v>LES BLEUS DE FRANCE</v>
      </c>
      <c r="H82" s="27" t="str">
        <f>IF(B82&gt;0,(VLOOKUP($B82,[1]Inscription!$A$10:$H$211,6,FALSE))," ")</f>
        <v xml:space="preserve">3ème Catégorie </v>
      </c>
      <c r="I82" s="30">
        <f>IF([1]CLASSEMENT!I76=[1]CLASSEMENT!I75,0,[1]CLASSEMENT!I76-[1]CLASSEMENT!$I$4)</f>
        <v>0</v>
      </c>
    </row>
    <row r="83" spans="1:9" ht="15" customHeight="1">
      <c r="A83" s="25">
        <f>[1]CLASSEMENT!B77</f>
        <v>74</v>
      </c>
      <c r="B83" s="25">
        <f>[1]CLASSEMENT!C77</f>
        <v>87</v>
      </c>
      <c r="C83" s="26">
        <f>IF(B83&gt;0,(VLOOKUP($B83,[1]Inscription!$A$10:$H$211,8,FALSE))," ")</f>
        <v>0</v>
      </c>
      <c r="D83" s="26" t="str">
        <f>IF(B83&gt;0,(VLOOKUP($B83,[1]Inscription!$A$10:$H$211,7,FALSE))," ")</f>
        <v>1170023089</v>
      </c>
      <c r="E83" s="27" t="str">
        <f>IF(B83&gt;0,(VLOOKUP($B83,[1]Inscription!$A$10:$H$211,3,FALSE))," ")</f>
        <v>CORRADINI</v>
      </c>
      <c r="F83" s="27" t="str">
        <f>IF(B83&gt;0,(VLOOKUP($B83,[1]Inscription!$A$10:$H$211,4,FALSE))," ")</f>
        <v>Sylvain</v>
      </c>
      <c r="G83" s="27" t="str">
        <f>IF(B83&gt;0,(VLOOKUP($B83,[1]Inscription!$A$10:$H$211,5,FALSE))," ")</f>
        <v>CC SAINT REMY HAUTE SAONE</v>
      </c>
      <c r="H83" s="27" t="str">
        <f>IF(B83&gt;0,(VLOOKUP($B83,[1]Inscription!$A$10:$H$211,6,FALSE))," ")</f>
        <v xml:space="preserve">3ème Catégorie </v>
      </c>
      <c r="I83" s="30">
        <f>IF([1]CLASSEMENT!I77=[1]CLASSEMENT!I76,0,[1]CLASSEMENT!I77-[1]CLASSEMENT!$I$4)</f>
        <v>0</v>
      </c>
    </row>
    <row r="84" spans="1:9" ht="15" customHeight="1"/>
    <row r="85" spans="1:9" ht="15" customHeight="1"/>
    <row r="86" spans="1:9" ht="15" customHeight="1">
      <c r="A86" s="31"/>
      <c r="C86" s="32"/>
      <c r="D86" s="33" t="str">
        <f>IF([1]Inscription!G6="oui","CHALLENGE","PRIX D EQUIPE")</f>
        <v>PRIX D EQUIPE</v>
      </c>
      <c r="E86" s="31"/>
      <c r="F86" s="34" t="s">
        <v>24</v>
      </c>
      <c r="G86" s="35"/>
      <c r="H86" s="36">
        <f>COUNTA('[1]PRIX D EQUIPE'!B5:B29)</f>
        <v>4</v>
      </c>
    </row>
    <row r="87" spans="1:9" ht="15" customHeight="1">
      <c r="A87" s="31"/>
      <c r="B87" s="32"/>
      <c r="C87" s="32"/>
      <c r="D87" s="32"/>
      <c r="E87" s="32"/>
      <c r="F87" s="37"/>
      <c r="G87" s="38"/>
      <c r="H87" s="38"/>
    </row>
    <row r="88" spans="1:9" ht="15" customHeight="1">
      <c r="A88" s="39">
        <v>1</v>
      </c>
      <c r="B88" s="40"/>
      <c r="C88" s="40"/>
      <c r="D88" s="39" t="str">
        <f>[1]CLASSEMENT!AC35</f>
        <v>EC MONTGERON VIGNEUX</v>
      </c>
      <c r="E88" s="40"/>
      <c r="F88" s="41">
        <f>[1]CLASSEMENT!AD35</f>
        <v>11</v>
      </c>
      <c r="G88" s="41">
        <f>[1]CLASSEMENT!AF35</f>
        <v>16</v>
      </c>
      <c r="H88" s="42">
        <f>[1]CLASSEMENT!AH35</f>
        <v>29</v>
      </c>
      <c r="I88" s="43">
        <f t="shared" ref="I88:I112" si="0">IF(D88=" "," ",IF(G88&gt;200,F88,IF(H88&gt;200,SUM(F88+G88),IF($D88&gt;0,SUM(F88+G88+H88)," "))))</f>
        <v>56</v>
      </c>
    </row>
    <row r="89" spans="1:9" ht="15" customHeight="1">
      <c r="A89" s="39">
        <v>2</v>
      </c>
      <c r="B89" s="39">
        <v>0</v>
      </c>
      <c r="C89" s="40"/>
      <c r="D89" s="39" t="str">
        <f>[1]CLASSEMENT!AC36</f>
        <v>CSM CLAMART</v>
      </c>
      <c r="E89" s="40"/>
      <c r="F89" s="41">
        <f>[1]CLASSEMENT!AD36</f>
        <v>24</v>
      </c>
      <c r="G89" s="41">
        <f>[1]CLASSEMENT!AF36</f>
        <v>31</v>
      </c>
      <c r="H89" s="42">
        <f>[1]CLASSEMENT!AH36</f>
        <v>37</v>
      </c>
      <c r="I89" s="43">
        <f t="shared" si="0"/>
        <v>92</v>
      </c>
    </row>
    <row r="90" spans="1:9" ht="15" customHeight="1">
      <c r="A90" s="39">
        <v>3</v>
      </c>
      <c r="B90" s="39">
        <v>0</v>
      </c>
      <c r="C90" s="40"/>
      <c r="D90" s="39" t="str">
        <f>[1]CLASSEMENT!AC37</f>
        <v>LAGNY PONTCARRE CYC.</v>
      </c>
      <c r="E90" s="40"/>
      <c r="F90" s="41">
        <f>[1]CLASSEMENT!AD37</f>
        <v>25</v>
      </c>
      <c r="G90" s="41">
        <f>[1]CLASSEMENT!AF37</f>
        <v>26</v>
      </c>
      <c r="H90" s="42">
        <f>[1]CLASSEMENT!AH37</f>
        <v>41</v>
      </c>
      <c r="I90" s="43">
        <f t="shared" si="0"/>
        <v>92</v>
      </c>
    </row>
    <row r="91" spans="1:9" ht="15" customHeight="1">
      <c r="A91" s="39">
        <v>4</v>
      </c>
      <c r="B91" s="39">
        <v>0</v>
      </c>
      <c r="C91" s="40"/>
      <c r="D91" s="39" t="str">
        <f>[1]CLASSEMENT!AC38</f>
        <v>VC SAVIGNY SUR ORGE</v>
      </c>
      <c r="E91" s="40"/>
      <c r="F91" s="41">
        <f>[1]CLASSEMENT!AD38</f>
        <v>8</v>
      </c>
      <c r="G91" s="41">
        <f>[1]CLASSEMENT!AF38</f>
        <v>50</v>
      </c>
      <c r="H91" s="42">
        <f>[1]CLASSEMENT!AH38</f>
        <v>52</v>
      </c>
      <c r="I91" s="43">
        <f t="shared" si="0"/>
        <v>110</v>
      </c>
    </row>
    <row r="92" spans="1:9" ht="15" customHeight="1">
      <c r="A92" s="39">
        <v>5</v>
      </c>
      <c r="B92" s="39">
        <v>0</v>
      </c>
      <c r="C92" s="40"/>
      <c r="D92" s="39">
        <f>[1]CLASSEMENT!AC39</f>
        <v>0</v>
      </c>
      <c r="E92" s="40"/>
      <c r="F92" s="41">
        <f>[1]CLASSEMENT!AD39</f>
        <v>1000</v>
      </c>
      <c r="G92" s="41">
        <f>[1]CLASSEMENT!AF39</f>
        <v>1000</v>
      </c>
      <c r="H92" s="42">
        <f>[1]CLASSEMENT!AH39</f>
        <v>1000</v>
      </c>
      <c r="I92" s="43">
        <f t="shared" si="0"/>
        <v>1000</v>
      </c>
    </row>
    <row r="93" spans="1:9" ht="15" customHeight="1">
      <c r="A93" s="39">
        <v>6</v>
      </c>
      <c r="B93" s="39">
        <v>0</v>
      </c>
      <c r="C93" s="40"/>
      <c r="D93" s="39">
        <f>[1]CLASSEMENT!AC40</f>
        <v>0</v>
      </c>
      <c r="E93" s="40"/>
      <c r="F93" s="41">
        <f>[1]CLASSEMENT!AD40</f>
        <v>1000</v>
      </c>
      <c r="G93" s="41">
        <f>[1]CLASSEMENT!AF40</f>
        <v>1000</v>
      </c>
      <c r="H93" s="42">
        <f>[1]CLASSEMENT!AH40</f>
        <v>1000</v>
      </c>
      <c r="I93" s="43">
        <f t="shared" si="0"/>
        <v>1000</v>
      </c>
    </row>
    <row r="94" spans="1:9" ht="15" customHeight="1">
      <c r="A94" s="39">
        <v>7</v>
      </c>
      <c r="B94" s="39">
        <v>0</v>
      </c>
      <c r="C94" s="40"/>
      <c r="D94" s="39">
        <f>[1]CLASSEMENT!AC41</f>
        <v>0</v>
      </c>
      <c r="E94" s="40"/>
      <c r="F94" s="41">
        <f>[1]CLASSEMENT!AD41</f>
        <v>1000</v>
      </c>
      <c r="G94" s="41">
        <f>[1]CLASSEMENT!AF41</f>
        <v>1000</v>
      </c>
      <c r="H94" s="42">
        <f>[1]CLASSEMENT!AH41</f>
        <v>1000</v>
      </c>
      <c r="I94" s="43">
        <f t="shared" si="0"/>
        <v>1000</v>
      </c>
    </row>
    <row r="95" spans="1:9" ht="15" customHeight="1">
      <c r="A95" s="39">
        <v>8</v>
      </c>
      <c r="B95" s="39">
        <v>0</v>
      </c>
      <c r="C95" s="40"/>
      <c r="D95" s="39">
        <f>[1]CLASSEMENT!AC42</f>
        <v>0</v>
      </c>
      <c r="E95" s="40"/>
      <c r="F95" s="41">
        <f>[1]CLASSEMENT!AD42</f>
        <v>1000</v>
      </c>
      <c r="G95" s="41">
        <f>[1]CLASSEMENT!AF42</f>
        <v>1000</v>
      </c>
      <c r="H95" s="42">
        <f>[1]CLASSEMENT!AH42</f>
        <v>1000</v>
      </c>
      <c r="I95" s="43">
        <f t="shared" si="0"/>
        <v>1000</v>
      </c>
    </row>
    <row r="96" spans="1:9" ht="15" customHeight="1">
      <c r="A96" s="39">
        <v>9</v>
      </c>
      <c r="B96" s="39">
        <v>0</v>
      </c>
      <c r="C96" s="40"/>
      <c r="D96" s="39">
        <f>[1]CLASSEMENT!AC43</f>
        <v>0</v>
      </c>
      <c r="E96" s="40"/>
      <c r="F96" s="41">
        <f>[1]CLASSEMENT!AD43</f>
        <v>1000</v>
      </c>
      <c r="G96" s="41">
        <f>[1]CLASSEMENT!AF43</f>
        <v>1000</v>
      </c>
      <c r="H96" s="42">
        <f>[1]CLASSEMENT!AH43</f>
        <v>1000</v>
      </c>
      <c r="I96" s="43">
        <f t="shared" si="0"/>
        <v>1000</v>
      </c>
    </row>
    <row r="97" spans="1:9" ht="15" customHeight="1">
      <c r="A97" s="39">
        <v>10</v>
      </c>
      <c r="B97" s="39">
        <v>0</v>
      </c>
      <c r="C97" s="40"/>
      <c r="D97" s="39">
        <f>[1]CLASSEMENT!AC44</f>
        <v>0</v>
      </c>
      <c r="E97" s="40"/>
      <c r="F97" s="41">
        <f>[1]CLASSEMENT!AD44</f>
        <v>1000</v>
      </c>
      <c r="G97" s="41">
        <f>[1]CLASSEMENT!AF44</f>
        <v>1000</v>
      </c>
      <c r="H97" s="42">
        <f>[1]CLASSEMENT!AH44</f>
        <v>1000</v>
      </c>
      <c r="I97" s="43">
        <f t="shared" si="0"/>
        <v>1000</v>
      </c>
    </row>
    <row r="98" spans="1:9" ht="15" customHeight="1">
      <c r="A98" s="39">
        <v>11</v>
      </c>
      <c r="B98" s="39">
        <v>0</v>
      </c>
      <c r="C98" s="40"/>
      <c r="D98" s="39">
        <f>[1]CLASSEMENT!AC45</f>
        <v>0</v>
      </c>
      <c r="E98" s="40"/>
      <c r="F98" s="41">
        <f>[1]CLASSEMENT!AD45</f>
        <v>1000</v>
      </c>
      <c r="G98" s="41">
        <f>[1]CLASSEMENT!AF45</f>
        <v>1000</v>
      </c>
      <c r="H98" s="42">
        <f>[1]CLASSEMENT!AH45</f>
        <v>1000</v>
      </c>
      <c r="I98" s="43">
        <f t="shared" si="0"/>
        <v>1000</v>
      </c>
    </row>
    <row r="99" spans="1:9" ht="15" customHeight="1">
      <c r="A99" s="39">
        <v>12</v>
      </c>
      <c r="B99" s="39">
        <v>0</v>
      </c>
      <c r="C99" s="40"/>
      <c r="D99" s="39">
        <f>[1]CLASSEMENT!AC46</f>
        <v>0</v>
      </c>
      <c r="E99" s="40"/>
      <c r="F99" s="41">
        <f>[1]CLASSEMENT!AD46</f>
        <v>1000</v>
      </c>
      <c r="G99" s="41">
        <f>[1]CLASSEMENT!AF46</f>
        <v>1000</v>
      </c>
      <c r="H99" s="42">
        <f>[1]CLASSEMENT!AH46</f>
        <v>1000</v>
      </c>
      <c r="I99" s="43">
        <f t="shared" si="0"/>
        <v>1000</v>
      </c>
    </row>
    <row r="100" spans="1:9" ht="15" customHeight="1">
      <c r="A100" s="39">
        <v>13</v>
      </c>
      <c r="B100" s="39">
        <v>0</v>
      </c>
      <c r="C100" s="40"/>
      <c r="D100" s="39">
        <f>[1]CLASSEMENT!AC47</f>
        <v>0</v>
      </c>
      <c r="E100" s="40"/>
      <c r="F100" s="41">
        <f>[1]CLASSEMENT!AD47</f>
        <v>1000</v>
      </c>
      <c r="G100" s="41">
        <f>[1]CLASSEMENT!AF47</f>
        <v>1000</v>
      </c>
      <c r="H100" s="42">
        <f>[1]CLASSEMENT!AH47</f>
        <v>1000</v>
      </c>
      <c r="I100" s="43">
        <f t="shared" si="0"/>
        <v>1000</v>
      </c>
    </row>
    <row r="101" spans="1:9" ht="15" customHeight="1">
      <c r="A101" s="39">
        <v>14</v>
      </c>
      <c r="B101" s="39">
        <v>0</v>
      </c>
      <c r="C101" s="40"/>
      <c r="D101" s="39">
        <f>[1]CLASSEMENT!AC48</f>
        <v>0</v>
      </c>
      <c r="E101" s="40"/>
      <c r="F101" s="41">
        <f>[1]CLASSEMENT!AD48</f>
        <v>1000</v>
      </c>
      <c r="G101" s="41">
        <f>[1]CLASSEMENT!AF48</f>
        <v>1000</v>
      </c>
      <c r="H101" s="42">
        <f>[1]CLASSEMENT!AH48</f>
        <v>1000</v>
      </c>
      <c r="I101" s="43">
        <f t="shared" si="0"/>
        <v>1000</v>
      </c>
    </row>
    <row r="102" spans="1:9" ht="15" customHeight="1">
      <c r="A102" s="39">
        <v>15</v>
      </c>
      <c r="B102" s="39">
        <v>0</v>
      </c>
      <c r="C102" s="40"/>
      <c r="D102" s="39">
        <f>[1]CLASSEMENT!AC49</f>
        <v>0</v>
      </c>
      <c r="E102" s="40"/>
      <c r="F102" s="41">
        <f>[1]CLASSEMENT!AD49</f>
        <v>1000</v>
      </c>
      <c r="G102" s="41">
        <f>[1]CLASSEMENT!AF49</f>
        <v>1000</v>
      </c>
      <c r="H102" s="42">
        <f>[1]CLASSEMENT!AH49</f>
        <v>1000</v>
      </c>
      <c r="I102" s="43">
        <f t="shared" si="0"/>
        <v>1000</v>
      </c>
    </row>
    <row r="103" spans="1:9" ht="15" customHeight="1">
      <c r="A103" s="39">
        <v>16</v>
      </c>
      <c r="B103" s="39">
        <v>0</v>
      </c>
      <c r="C103" s="40"/>
      <c r="D103" s="39">
        <f>[1]CLASSEMENT!AC50</f>
        <v>0</v>
      </c>
      <c r="E103" s="40"/>
      <c r="F103" s="41">
        <f>[1]CLASSEMENT!AD50</f>
        <v>1000</v>
      </c>
      <c r="G103" s="41">
        <f>[1]CLASSEMENT!AF50</f>
        <v>1000</v>
      </c>
      <c r="H103" s="42">
        <f>[1]CLASSEMENT!AH50</f>
        <v>1000</v>
      </c>
      <c r="I103" s="43">
        <f t="shared" si="0"/>
        <v>1000</v>
      </c>
    </row>
    <row r="104" spans="1:9" ht="15" customHeight="1">
      <c r="A104" s="39">
        <v>17</v>
      </c>
      <c r="B104" s="39">
        <v>0</v>
      </c>
      <c r="C104" s="40"/>
      <c r="D104" s="39">
        <f>[1]CLASSEMENT!AC51</f>
        <v>0</v>
      </c>
      <c r="E104" s="40"/>
      <c r="F104" s="41">
        <f>[1]CLASSEMENT!AD51</f>
        <v>1000</v>
      </c>
      <c r="G104" s="41">
        <f>[1]CLASSEMENT!AF51</f>
        <v>1000</v>
      </c>
      <c r="H104" s="42">
        <f>[1]CLASSEMENT!AH51</f>
        <v>1000</v>
      </c>
      <c r="I104" s="43">
        <f t="shared" si="0"/>
        <v>1000</v>
      </c>
    </row>
    <row r="105" spans="1:9" ht="15" customHeight="1">
      <c r="A105" s="39">
        <v>18</v>
      </c>
      <c r="B105" s="39">
        <v>0</v>
      </c>
      <c r="C105" s="40"/>
      <c r="D105" s="39">
        <f>[1]CLASSEMENT!AC52</f>
        <v>0</v>
      </c>
      <c r="E105" s="40"/>
      <c r="F105" s="41">
        <f>[1]CLASSEMENT!AD52</f>
        <v>1000</v>
      </c>
      <c r="G105" s="41">
        <f>[1]CLASSEMENT!AF52</f>
        <v>1000</v>
      </c>
      <c r="H105" s="42">
        <f>[1]CLASSEMENT!AH52</f>
        <v>1000</v>
      </c>
      <c r="I105" s="43">
        <f t="shared" si="0"/>
        <v>1000</v>
      </c>
    </row>
    <row r="106" spans="1:9" ht="15" customHeight="1">
      <c r="A106" s="39">
        <v>19</v>
      </c>
      <c r="B106" s="39">
        <v>0</v>
      </c>
      <c r="C106" s="40"/>
      <c r="D106" s="39">
        <f>[1]CLASSEMENT!AC53</f>
        <v>0</v>
      </c>
      <c r="E106" s="40"/>
      <c r="F106" s="41">
        <f>[1]CLASSEMENT!AD53</f>
        <v>1000</v>
      </c>
      <c r="G106" s="41">
        <f>[1]CLASSEMENT!AF53</f>
        <v>1000</v>
      </c>
      <c r="H106" s="42">
        <f>[1]CLASSEMENT!AH53</f>
        <v>1000</v>
      </c>
      <c r="I106" s="43">
        <f t="shared" si="0"/>
        <v>1000</v>
      </c>
    </row>
    <row r="107" spans="1:9" ht="15" customHeight="1">
      <c r="A107" s="39">
        <v>20</v>
      </c>
      <c r="B107" s="39">
        <v>0</v>
      </c>
      <c r="C107" s="40"/>
      <c r="D107" s="39">
        <f>[1]CLASSEMENT!AC54</f>
        <v>0</v>
      </c>
      <c r="E107" s="40"/>
      <c r="F107" s="41">
        <f>[1]CLASSEMENT!AD54</f>
        <v>1000</v>
      </c>
      <c r="G107" s="41">
        <f>[1]CLASSEMENT!AF54</f>
        <v>1000</v>
      </c>
      <c r="H107" s="42">
        <f>[1]CLASSEMENT!AH54</f>
        <v>1000</v>
      </c>
      <c r="I107" s="43">
        <f t="shared" si="0"/>
        <v>1000</v>
      </c>
    </row>
    <row r="108" spans="1:9" ht="15" customHeight="1">
      <c r="A108" s="39">
        <v>21</v>
      </c>
      <c r="B108" s="39">
        <v>0</v>
      </c>
      <c r="C108" s="40"/>
      <c r="D108" s="39">
        <f>[1]CLASSEMENT!AC55</f>
        <v>0</v>
      </c>
      <c r="E108" s="40"/>
      <c r="F108" s="41">
        <f>[1]CLASSEMENT!AD55</f>
        <v>1000</v>
      </c>
      <c r="G108" s="41">
        <f>[1]CLASSEMENT!AF55</f>
        <v>1000</v>
      </c>
      <c r="H108" s="42">
        <f>[1]CLASSEMENT!AH55</f>
        <v>1000</v>
      </c>
      <c r="I108" s="43">
        <f t="shared" si="0"/>
        <v>1000</v>
      </c>
    </row>
    <row r="109" spans="1:9" ht="15" customHeight="1">
      <c r="A109" s="39">
        <v>22</v>
      </c>
      <c r="B109" s="39">
        <v>0</v>
      </c>
      <c r="C109" s="40"/>
      <c r="D109" s="39">
        <f>[1]CLASSEMENT!AC56</f>
        <v>0</v>
      </c>
      <c r="E109" s="40"/>
      <c r="F109" s="41">
        <f>[1]CLASSEMENT!AD56</f>
        <v>1000</v>
      </c>
      <c r="G109" s="41">
        <f>[1]CLASSEMENT!AF56</f>
        <v>1000</v>
      </c>
      <c r="H109" s="42">
        <f>[1]CLASSEMENT!AH56</f>
        <v>1000</v>
      </c>
      <c r="I109" s="43">
        <f t="shared" si="0"/>
        <v>1000</v>
      </c>
    </row>
    <row r="110" spans="1:9" ht="15" customHeight="1">
      <c r="A110" s="39">
        <v>23</v>
      </c>
      <c r="B110" s="39">
        <v>0</v>
      </c>
      <c r="C110" s="40"/>
      <c r="D110" s="39">
        <f>[1]CLASSEMENT!AC57</f>
        <v>0</v>
      </c>
      <c r="E110" s="40"/>
      <c r="F110" s="41">
        <f>[1]CLASSEMENT!AD57</f>
        <v>1000</v>
      </c>
      <c r="G110" s="41">
        <f>[1]CLASSEMENT!AF57</f>
        <v>1000</v>
      </c>
      <c r="H110" s="42">
        <f>[1]CLASSEMENT!AH57</f>
        <v>1000</v>
      </c>
      <c r="I110" s="43">
        <f t="shared" si="0"/>
        <v>1000</v>
      </c>
    </row>
    <row r="111" spans="1:9" ht="15" customHeight="1">
      <c r="A111" s="39">
        <v>24</v>
      </c>
      <c r="B111" s="39">
        <v>0</v>
      </c>
      <c r="C111" s="40"/>
      <c r="D111" s="39">
        <f>[1]CLASSEMENT!AC58</f>
        <v>0</v>
      </c>
      <c r="E111" s="40"/>
      <c r="F111" s="41">
        <f>[1]CLASSEMENT!AD58</f>
        <v>1000</v>
      </c>
      <c r="G111" s="41">
        <f>[1]CLASSEMENT!AF58</f>
        <v>1000</v>
      </c>
      <c r="H111" s="42">
        <f>[1]CLASSEMENT!AH58</f>
        <v>1000</v>
      </c>
      <c r="I111" s="43">
        <f t="shared" si="0"/>
        <v>1000</v>
      </c>
    </row>
    <row r="112" spans="1:9" ht="15" customHeight="1">
      <c r="A112" s="39">
        <v>25</v>
      </c>
      <c r="B112" s="39">
        <v>0</v>
      </c>
      <c r="C112" s="40"/>
      <c r="D112" s="39">
        <f>[1]CLASSEMENT!AC59</f>
        <v>0</v>
      </c>
      <c r="E112" s="40"/>
      <c r="F112" s="41">
        <f>[1]CLASSEMENT!AD59</f>
        <v>1000</v>
      </c>
      <c r="G112" s="41">
        <f>[1]CLASSEMENT!AF59</f>
        <v>1000</v>
      </c>
      <c r="H112" s="42">
        <f>[1]CLASSEMENT!AH59</f>
        <v>1000</v>
      </c>
      <c r="I112" s="43">
        <f t="shared" si="0"/>
        <v>1000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spans="10:10" ht="15" customHeight="1"/>
    <row r="214" spans="10:10" ht="15" customHeight="1">
      <c r="J214" s="43" t="str">
        <f t="shared" ref="J214:J238" si="1">IF(D88=" "," ",IF(F88&gt;200," ",IF(G88&gt;200,"(1H.)",IF(H88&gt;200,"(2 H.)"," "))))</f>
        <v xml:space="preserve"> </v>
      </c>
    </row>
    <row r="215" spans="10:10" ht="15" customHeight="1">
      <c r="J215" s="43" t="str">
        <f t="shared" si="1"/>
        <v xml:space="preserve"> </v>
      </c>
    </row>
    <row r="216" spans="10:10" ht="15" customHeight="1">
      <c r="J216" s="43" t="str">
        <f t="shared" si="1"/>
        <v xml:space="preserve"> </v>
      </c>
    </row>
    <row r="217" spans="10:10" ht="15" customHeight="1">
      <c r="J217" s="43" t="str">
        <f t="shared" si="1"/>
        <v xml:space="preserve"> </v>
      </c>
    </row>
    <row r="218" spans="10:10" ht="15" customHeight="1">
      <c r="J218" s="43" t="str">
        <f t="shared" si="1"/>
        <v xml:space="preserve"> </v>
      </c>
    </row>
    <row r="219" spans="10:10" ht="15" customHeight="1">
      <c r="J219" s="43" t="str">
        <f t="shared" si="1"/>
        <v xml:space="preserve"> </v>
      </c>
    </row>
    <row r="220" spans="10:10" ht="15" customHeight="1">
      <c r="J220" s="43" t="str">
        <f t="shared" si="1"/>
        <v xml:space="preserve"> </v>
      </c>
    </row>
    <row r="221" spans="10:10" ht="15" customHeight="1">
      <c r="J221" s="43" t="str">
        <f t="shared" si="1"/>
        <v xml:space="preserve"> </v>
      </c>
    </row>
    <row r="222" spans="10:10" ht="15" customHeight="1">
      <c r="J222" s="43" t="str">
        <f t="shared" si="1"/>
        <v xml:space="preserve"> </v>
      </c>
    </row>
    <row r="223" spans="10:10" ht="15" customHeight="1">
      <c r="J223" s="43" t="str">
        <f t="shared" si="1"/>
        <v xml:space="preserve"> </v>
      </c>
    </row>
    <row r="224" spans="10:10" ht="15" customHeight="1">
      <c r="J224" s="43" t="str">
        <f t="shared" si="1"/>
        <v xml:space="preserve"> </v>
      </c>
    </row>
    <row r="225" spans="10:10" ht="15" customHeight="1">
      <c r="J225" s="43" t="str">
        <f t="shared" si="1"/>
        <v xml:space="preserve"> </v>
      </c>
    </row>
    <row r="226" spans="10:10" ht="15" customHeight="1">
      <c r="J226" s="43" t="str">
        <f t="shared" si="1"/>
        <v xml:space="preserve"> </v>
      </c>
    </row>
    <row r="227" spans="10:10" ht="15" customHeight="1">
      <c r="J227" s="43" t="str">
        <f t="shared" si="1"/>
        <v xml:space="preserve"> </v>
      </c>
    </row>
    <row r="228" spans="10:10" ht="15" customHeight="1">
      <c r="J228" s="43" t="str">
        <f t="shared" si="1"/>
        <v xml:space="preserve"> </v>
      </c>
    </row>
    <row r="229" spans="10:10" ht="15" customHeight="1">
      <c r="J229" s="43" t="str">
        <f t="shared" si="1"/>
        <v xml:space="preserve"> </v>
      </c>
    </row>
    <row r="230" spans="10:10" ht="15" customHeight="1">
      <c r="J230" s="43" t="str">
        <f t="shared" si="1"/>
        <v xml:space="preserve"> </v>
      </c>
    </row>
    <row r="231" spans="10:10" ht="15" customHeight="1">
      <c r="J231" s="43" t="str">
        <f t="shared" si="1"/>
        <v xml:space="preserve"> </v>
      </c>
    </row>
    <row r="232" spans="10:10" ht="15" customHeight="1">
      <c r="J232" s="43" t="str">
        <f t="shared" si="1"/>
        <v xml:space="preserve"> </v>
      </c>
    </row>
    <row r="233" spans="10:10" ht="15" customHeight="1">
      <c r="J233" s="43" t="str">
        <f t="shared" si="1"/>
        <v xml:space="preserve"> </v>
      </c>
    </row>
    <row r="234" spans="10:10" ht="15" customHeight="1">
      <c r="J234" s="43" t="str">
        <f t="shared" si="1"/>
        <v xml:space="preserve"> </v>
      </c>
    </row>
    <row r="235" spans="10:10" ht="15" customHeight="1">
      <c r="J235" s="43" t="str">
        <f t="shared" si="1"/>
        <v xml:space="preserve"> </v>
      </c>
    </row>
    <row r="236" spans="10:10" ht="15" customHeight="1">
      <c r="J236" s="43" t="str">
        <f t="shared" si="1"/>
        <v xml:space="preserve"> </v>
      </c>
    </row>
    <row r="237" spans="10:10" ht="15" customHeight="1">
      <c r="J237" s="43" t="str">
        <f t="shared" si="1"/>
        <v xml:space="preserve"> </v>
      </c>
    </row>
    <row r="238" spans="10:10" ht="15" customHeight="1">
      <c r="J238" s="43" t="str">
        <f t="shared" si="1"/>
        <v xml:space="preserve"> </v>
      </c>
    </row>
  </sheetData>
  <mergeCells count="6">
    <mergeCell ref="E1:F1"/>
    <mergeCell ref="H1:I1"/>
    <mergeCell ref="E2:F2"/>
    <mergeCell ref="E3:H3"/>
    <mergeCell ref="A8:I8"/>
    <mergeCell ref="F86:G86"/>
  </mergeCells>
  <conditionalFormatting sqref="J214:J238 I88:I112">
    <cfRule type="cellIs" dxfId="5" priority="3" stopIfTrue="1" operator="equal">
      <formula>1000</formula>
    </cfRule>
  </conditionalFormatting>
  <conditionalFormatting sqref="F88:H112">
    <cfRule type="cellIs" dxfId="3" priority="2" stopIfTrue="1" operator="greaterThan">
      <formula>200</formula>
    </cfRule>
  </conditionalFormatting>
  <conditionalFormatting sqref="A4:A83">
    <cfRule type="cellIs" dxfId="1" priority="1" stopIfTrue="1" operator="equal">
      <formula>"EX-AEQ."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ORANGE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GUEB6523</dc:creator>
  <cp:lastModifiedBy>GUEB6523</cp:lastModifiedBy>
  <dcterms:created xsi:type="dcterms:W3CDTF">2016-05-05T20:09:58Z</dcterms:created>
  <dcterms:modified xsi:type="dcterms:W3CDTF">2016-05-05T20:11:16Z</dcterms:modified>
</cp:coreProperties>
</file>