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932" firstSheet="18" activeTab="32"/>
  </bookViews>
  <sheets>
    <sheet name="DO" sheetId="1" r:id="rId1"/>
    <sheet name="Engages" sheetId="2" r:id="rId2"/>
    <sheet name="Partants" sheetId="3" r:id="rId3"/>
    <sheet name="Pré" sheetId="4" state="hidden" r:id="rId4"/>
    <sheet name="Pou" sheetId="5" state="hidden" r:id="rId5"/>
    <sheet name="Pup" sheetId="6" state="hidden" r:id="rId6"/>
    <sheet name="Ben" sheetId="7" state="hidden" r:id="rId7"/>
    <sheet name="Rés-Pré" sheetId="8" state="hidden" r:id="rId8"/>
    <sheet name="Rés-Pou" sheetId="9" state="hidden" r:id="rId9"/>
    <sheet name="Rés-Pup" sheetId="10" state="hidden" r:id="rId10"/>
    <sheet name="Rés-Ben" sheetId="11" state="hidden" r:id="rId11"/>
    <sheet name="PEEC" sheetId="12" state="hidden" r:id="rId12"/>
    <sheet name="PEEC calcul" sheetId="13" state="hidden" r:id="rId13"/>
    <sheet name="Min" sheetId="14" r:id="rId14"/>
    <sheet name="MinF" sheetId="15" r:id="rId15"/>
    <sheet name="Cad" sheetId="16" r:id="rId16"/>
    <sheet name="CadF" sheetId="17" r:id="rId17"/>
    <sheet name="Jun" sheetId="18" r:id="rId18"/>
    <sheet name="JunF" sheetId="19" r:id="rId19"/>
    <sheet name="SenF" sheetId="20" r:id="rId20"/>
    <sheet name="Esp" sheetId="21" r:id="rId21"/>
    <sheet name="Sen" sheetId="22" r:id="rId22"/>
    <sheet name="Mas 1-2" sheetId="23" r:id="rId23"/>
    <sheet name="Mas 3-4-5" sheetId="24" r:id="rId24"/>
    <sheet name="Tan" sheetId="25" r:id="rId25"/>
    <sheet name="Rés-Min" sheetId="26" r:id="rId26"/>
    <sheet name="Rés-CadF+MinF" sheetId="27" r:id="rId27"/>
    <sheet name="Rés-Cad" sheetId="28" r:id="rId28"/>
    <sheet name="Rés-Jun" sheetId="29" r:id="rId29"/>
    <sheet name="Rés-SenF-JunF" sheetId="30" r:id="rId30"/>
    <sheet name="Rés-Esp" sheetId="31" r:id="rId31"/>
    <sheet name="Rés-Sen" sheetId="32" r:id="rId32"/>
    <sheet name="Rés-Mas 1-2" sheetId="33" r:id="rId33"/>
    <sheet name="Rés-Mas 3-4-5" sheetId="34" r:id="rId34"/>
    <sheet name="Rés-Tan" sheetId="35" r:id="rId35"/>
    <sheet name="PE" sheetId="36" r:id="rId36"/>
    <sheet name="PE calcul" sheetId="37" r:id="rId37"/>
  </sheets>
  <definedNames>
    <definedName name="Dossard" localSheetId="36">'PE calcul'!#REF!</definedName>
    <definedName name="Dossard">'Engages'!$B$2:$G$1007</definedName>
    <definedName name="poussins">#REF!</definedName>
  </definedNames>
  <calcPr fullCalcOnLoad="1"/>
</workbook>
</file>

<file path=xl/sharedStrings.xml><?xml version="1.0" encoding="utf-8"?>
<sst xmlns="http://schemas.openxmlformats.org/spreadsheetml/2006/main" count="1752" uniqueCount="584">
  <si>
    <t>Dossard</t>
  </si>
  <si>
    <t>Club</t>
  </si>
  <si>
    <t>Catégorie</t>
  </si>
  <si>
    <t>N° Licence</t>
  </si>
  <si>
    <t>Nom-Prénom</t>
  </si>
  <si>
    <t>Temps</t>
  </si>
  <si>
    <t>Place</t>
  </si>
  <si>
    <t>POUSSINS</t>
  </si>
  <si>
    <t>PUPILLES</t>
  </si>
  <si>
    <t>BENJAMINS</t>
  </si>
  <si>
    <t>MINIMES</t>
  </si>
  <si>
    <t>CADETS</t>
  </si>
  <si>
    <t>CADETS F</t>
  </si>
  <si>
    <t>JUNIORS</t>
  </si>
  <si>
    <t>JUNOIRS F</t>
  </si>
  <si>
    <t>ESPOIRS</t>
  </si>
  <si>
    <t>SENIORS F</t>
  </si>
  <si>
    <t>TANDEMS</t>
  </si>
  <si>
    <t>SENIORS</t>
  </si>
  <si>
    <t>total</t>
  </si>
  <si>
    <t>MINIMES F</t>
  </si>
  <si>
    <t xml:space="preserve">Nom-Prénom </t>
  </si>
  <si>
    <t>Points</t>
  </si>
  <si>
    <t>Prix d'équipe Ecoles de cyclisme</t>
  </si>
  <si>
    <t>Liste des engagés Pupilles</t>
  </si>
  <si>
    <t>Résultats Pupilles</t>
  </si>
  <si>
    <t>Liste des engagés Poussins</t>
  </si>
  <si>
    <t>Résultats Poussins</t>
  </si>
  <si>
    <t>Liste des engagés Benjamins</t>
  </si>
  <si>
    <t>Partants :</t>
  </si>
  <si>
    <t>Classés :</t>
  </si>
  <si>
    <t>Résultats Benjamins</t>
  </si>
  <si>
    <t>Liste des engagés Minimes</t>
  </si>
  <si>
    <t>Liste des engagés Minimes Filles</t>
  </si>
  <si>
    <t>Liste des engagés Cadets</t>
  </si>
  <si>
    <t>Résultats Cadets</t>
  </si>
  <si>
    <t>Liste des engagés Cadettes</t>
  </si>
  <si>
    <t>Liste des engagés Juniors</t>
  </si>
  <si>
    <t>Résultats Juniors</t>
  </si>
  <si>
    <t>Liste des engagés Juniors Féminines</t>
  </si>
  <si>
    <t>Liste des engagés Espoirs</t>
  </si>
  <si>
    <t>Résultats Espoirs</t>
  </si>
  <si>
    <t>Résultats Seniors</t>
  </si>
  <si>
    <t>Liste des engagés Seniors Féminines</t>
  </si>
  <si>
    <t>Liste des engagés Tandems</t>
  </si>
  <si>
    <t>Résultats Tandems</t>
  </si>
  <si>
    <t>SenF</t>
  </si>
  <si>
    <t>Cad</t>
  </si>
  <si>
    <t>Pou</t>
  </si>
  <si>
    <t>Ben</t>
  </si>
  <si>
    <t>Tan</t>
  </si>
  <si>
    <t>Esp</t>
  </si>
  <si>
    <t>Jun</t>
  </si>
  <si>
    <t>JunF</t>
  </si>
  <si>
    <t>THOMERY VTT</t>
  </si>
  <si>
    <t>Sen</t>
  </si>
  <si>
    <t>Min</t>
  </si>
  <si>
    <t>Pup</t>
  </si>
  <si>
    <t>TEAM VTT MAISSE</t>
  </si>
  <si>
    <t>Partants:</t>
  </si>
  <si>
    <t>Résultats Minimes</t>
  </si>
  <si>
    <t>PRELICENCIES</t>
  </si>
  <si>
    <t>Résultats Prélicenciés</t>
  </si>
  <si>
    <t>Liste des engagés Prélicenciés</t>
  </si>
  <si>
    <t>TOTAL</t>
  </si>
  <si>
    <t>CadF MinF</t>
  </si>
  <si>
    <t>Prix d'Equipe</t>
  </si>
  <si>
    <t>US MAULOISE</t>
  </si>
  <si>
    <t>US MELUNAISE</t>
  </si>
  <si>
    <t>EC BOUCLES DE LA MARNE</t>
  </si>
  <si>
    <t>UCM VENEUX LES SABLONS</t>
  </si>
  <si>
    <t>VAL D'EUROPE TC</t>
  </si>
  <si>
    <t>AC POMMEUSE BOISSY</t>
  </si>
  <si>
    <t>JS FERTE GAUCHER</t>
  </si>
  <si>
    <t>US DOMONT</t>
  </si>
  <si>
    <t>Résultats Seniors et Juniors Féminines</t>
  </si>
  <si>
    <t>BC NOISY LE GRAND</t>
  </si>
  <si>
    <t>ESC MEAUX</t>
  </si>
  <si>
    <t>US METRO TRANSPORTS</t>
  </si>
  <si>
    <t>BLEUS DE France</t>
  </si>
  <si>
    <t>dont Non Licenciés</t>
  </si>
  <si>
    <t>CADETTES</t>
  </si>
  <si>
    <t>JUNIORS F</t>
  </si>
  <si>
    <t>401a</t>
  </si>
  <si>
    <t>401b</t>
  </si>
  <si>
    <t>402a</t>
  </si>
  <si>
    <t>402b</t>
  </si>
  <si>
    <t>403a</t>
  </si>
  <si>
    <t>403b</t>
  </si>
  <si>
    <t>404a</t>
  </si>
  <si>
    <t>404b</t>
  </si>
  <si>
    <t>405a</t>
  </si>
  <si>
    <t>405b</t>
  </si>
  <si>
    <t>406a</t>
  </si>
  <si>
    <t>406b</t>
  </si>
  <si>
    <t>407a</t>
  </si>
  <si>
    <t>407b</t>
  </si>
  <si>
    <t>408a</t>
  </si>
  <si>
    <t>408b</t>
  </si>
  <si>
    <t>ARGENTEUIL VS 95</t>
  </si>
  <si>
    <t>LA PEDALE FERTOISE</t>
  </si>
  <si>
    <t>Résultats Minimes Filles</t>
  </si>
  <si>
    <t>Résultats Cadettes</t>
  </si>
  <si>
    <t>Sen F</t>
  </si>
  <si>
    <t>Jun F</t>
  </si>
  <si>
    <t>Cad F</t>
  </si>
  <si>
    <t>Min F</t>
  </si>
  <si>
    <t>Liste des engagés Seniors</t>
  </si>
  <si>
    <t>Partants</t>
  </si>
  <si>
    <t>Nombre de partants par catégories</t>
  </si>
  <si>
    <t>Epreuve</t>
  </si>
  <si>
    <t>Date</t>
  </si>
  <si>
    <t>Organisateur</t>
  </si>
  <si>
    <t>Lieu</t>
  </si>
  <si>
    <t xml:space="preserve"> - </t>
  </si>
  <si>
    <t xml:space="preserve">Organisation : </t>
  </si>
  <si>
    <t>écrire sous forme de texte</t>
  </si>
  <si>
    <t>Coupe d'Ile de France VTT cross-country</t>
  </si>
  <si>
    <t>MASTERS 1/2</t>
  </si>
  <si>
    <t>MASTERS 3/4/5</t>
  </si>
  <si>
    <t>Mas 1/2</t>
  </si>
  <si>
    <t>Mas 5</t>
  </si>
  <si>
    <t>Liste des engagés Masters 1 et 2</t>
  </si>
  <si>
    <t>Liste des engagés Masters 3, 4 et 5</t>
  </si>
  <si>
    <t>Résultats Masters 1 et 2</t>
  </si>
  <si>
    <t>Résultats Masters 3-4-5</t>
  </si>
  <si>
    <t>CSM CLAMART</t>
  </si>
  <si>
    <t>classement</t>
  </si>
  <si>
    <t>BIKERS NOISY LE GRAND</t>
  </si>
  <si>
    <t>NL</t>
  </si>
  <si>
    <t>VAL D'EUROPE TEAM CYCLISTE</t>
  </si>
  <si>
    <t>LES KOYOTES</t>
  </si>
  <si>
    <t>Master 3/4</t>
  </si>
  <si>
    <t>PACHOT Stéphane</t>
  </si>
  <si>
    <t>Master 5</t>
  </si>
  <si>
    <t>CS BRETIGNY</t>
  </si>
  <si>
    <t>CONSENTINO François</t>
  </si>
  <si>
    <t>VELO CLUB SULPICIEN</t>
  </si>
  <si>
    <t>GAUTHERON Sylvain</t>
  </si>
  <si>
    <t>GUICHART Jean-Pierre</t>
  </si>
  <si>
    <t>LELEU Fabrice</t>
  </si>
  <si>
    <t>BALEINE Wilfrid</t>
  </si>
  <si>
    <t>1277145003</t>
  </si>
  <si>
    <t>DENANTES Yves</t>
  </si>
  <si>
    <t>LES SANGLIERS DU VEXIN</t>
  </si>
  <si>
    <t>1295736021</t>
  </si>
  <si>
    <t>MOLINARIO Paul</t>
  </si>
  <si>
    <t>COQUILLARD Patrick</t>
  </si>
  <si>
    <t>CASSAGNADE Christophe</t>
  </si>
  <si>
    <t>DEBRUYNE Laurent</t>
  </si>
  <si>
    <t>NOEL Franck</t>
  </si>
  <si>
    <t>1275003006</t>
  </si>
  <si>
    <t>DELDIN Stéphane</t>
  </si>
  <si>
    <t>1277101103</t>
  </si>
  <si>
    <t>EC MORSANG SUR ORGE</t>
  </si>
  <si>
    <t>Mas 3/4/5</t>
  </si>
  <si>
    <t>MASTERS 5</t>
  </si>
  <si>
    <t>MASTERS 3/4</t>
  </si>
  <si>
    <t>Coupe d'Ile de France FFC Open</t>
  </si>
  <si>
    <t>VC SULPICIEN</t>
  </si>
  <si>
    <t>dimanche 8 avril 2018</t>
  </si>
  <si>
    <t>CHÂTEAU LANDON</t>
  </si>
  <si>
    <t>DE SALVO Mélanie</t>
  </si>
  <si>
    <t>B.C. NOISY LE GRAND</t>
  </si>
  <si>
    <t>48935070207</t>
  </si>
  <si>
    <t>FRA20050812</t>
  </si>
  <si>
    <t>LEDOUX Mathilde</t>
  </si>
  <si>
    <t>OC GIF VTT</t>
  </si>
  <si>
    <t>48913330031</t>
  </si>
  <si>
    <t>FRA20040712</t>
  </si>
  <si>
    <t>RADIER Camille</t>
  </si>
  <si>
    <t>OFF ROAD CYCLISTE D'EPONE</t>
  </si>
  <si>
    <t>48782070115</t>
  </si>
  <si>
    <t>FRA20040412</t>
  </si>
  <si>
    <t>TETART Marie</t>
  </si>
  <si>
    <t>48935070036</t>
  </si>
  <si>
    <t>FRA20020913</t>
  </si>
  <si>
    <t>LIGNIER Camille</t>
  </si>
  <si>
    <t>48771010022</t>
  </si>
  <si>
    <t>FRA20030406</t>
  </si>
  <si>
    <t>GOERGEN Océane</t>
  </si>
  <si>
    <t>ARGENTEUIL VAL DE SEINE 95</t>
  </si>
  <si>
    <t>48957080183</t>
  </si>
  <si>
    <t>FRA20020427</t>
  </si>
  <si>
    <t>BRETTE Léa</t>
  </si>
  <si>
    <t>48913330059</t>
  </si>
  <si>
    <t>FRA20010727</t>
  </si>
  <si>
    <t>ROST Cynthia</t>
  </si>
  <si>
    <t>48782070127</t>
  </si>
  <si>
    <t>FRA20000717</t>
  </si>
  <si>
    <t>CARRE Léaldine</t>
  </si>
  <si>
    <t>CSM VILLENEUVE GARENNE</t>
  </si>
  <si>
    <t>48924200170</t>
  </si>
  <si>
    <t>FRA19920124</t>
  </si>
  <si>
    <t>CARRE Ludivine</t>
  </si>
  <si>
    <t>48924200172</t>
  </si>
  <si>
    <t>FRA19890509</t>
  </si>
  <si>
    <t>BRIARD Vincent</t>
  </si>
  <si>
    <t>48771230069</t>
  </si>
  <si>
    <t>FRA20040823</t>
  </si>
  <si>
    <t>HERSANT Arthur</t>
  </si>
  <si>
    <t>USM MONTARGIS</t>
  </si>
  <si>
    <t>44450750087</t>
  </si>
  <si>
    <t>FRA20040402</t>
  </si>
  <si>
    <t>CHAMPION Axel</t>
  </si>
  <si>
    <t>48913330018</t>
  </si>
  <si>
    <t>FRA20040114</t>
  </si>
  <si>
    <t>SOULIER Lohann</t>
  </si>
  <si>
    <t>CC MENNECY VILLEROY</t>
  </si>
  <si>
    <t>48913290013</t>
  </si>
  <si>
    <t>FRA20040308</t>
  </si>
  <si>
    <t>LEVEQUE Clément</t>
  </si>
  <si>
    <t>48771010381</t>
  </si>
  <si>
    <t>FRA20050320</t>
  </si>
  <si>
    <t>DARTOIS Alexandre</t>
  </si>
  <si>
    <t>AS PUISEAUX</t>
  </si>
  <si>
    <t>44451060065</t>
  </si>
  <si>
    <t>FRA20050630</t>
  </si>
  <si>
    <t>DE TINGUY Briac</t>
  </si>
  <si>
    <t>VC ELANCOURT ST QUENTIN EN YVELINES</t>
  </si>
  <si>
    <t>48782260120</t>
  </si>
  <si>
    <t>FRA20050223</t>
  </si>
  <si>
    <t>MERGUIN Sacha</t>
  </si>
  <si>
    <t>CSM PUTEAUX</t>
  </si>
  <si>
    <t>48924010303</t>
  </si>
  <si>
    <t>FRA20041124</t>
  </si>
  <si>
    <t>ROSE Baptiste</t>
  </si>
  <si>
    <t>48924010332</t>
  </si>
  <si>
    <t>FRA20050323</t>
  </si>
  <si>
    <t>LUCAS Quentin</t>
  </si>
  <si>
    <t>48782070098</t>
  </si>
  <si>
    <t>FRA20040816</t>
  </si>
  <si>
    <t>PRESTAT Clément</t>
  </si>
  <si>
    <t>48782070030</t>
  </si>
  <si>
    <t>FRA20040319</t>
  </si>
  <si>
    <t>LEHMANN Matthieu</t>
  </si>
  <si>
    <t>48935070024</t>
  </si>
  <si>
    <t>FRA20030806</t>
  </si>
  <si>
    <t>SOUCIER Jérémy</t>
  </si>
  <si>
    <t>48771230070</t>
  </si>
  <si>
    <t>FRA20021117</t>
  </si>
  <si>
    <t>AUFFRAY Mathis</t>
  </si>
  <si>
    <t>48913330050</t>
  </si>
  <si>
    <t>FRA20030108</t>
  </si>
  <si>
    <t>BODEAU Thomas</t>
  </si>
  <si>
    <t>48913330052</t>
  </si>
  <si>
    <t>FRA20030306</t>
  </si>
  <si>
    <t>MIGLIORE Paul</t>
  </si>
  <si>
    <t>48913330040</t>
  </si>
  <si>
    <t>FRA20030224</t>
  </si>
  <si>
    <t>SAVINA Hugo</t>
  </si>
  <si>
    <t>US DOMONT CYCLISME</t>
  </si>
  <si>
    <t>48957020205</t>
  </si>
  <si>
    <t>FRA20031017</t>
  </si>
  <si>
    <t>JAQUINANDI Lucas</t>
  </si>
  <si>
    <t>48782070088</t>
  </si>
  <si>
    <t>FRA20031220</t>
  </si>
  <si>
    <t>LEBARGY Pierre</t>
  </si>
  <si>
    <t>48782070029</t>
  </si>
  <si>
    <t>FRA20020825</t>
  </si>
  <si>
    <t>VAVASSEUR Maxime</t>
  </si>
  <si>
    <t>48782070128</t>
  </si>
  <si>
    <t>FRA20020618</t>
  </si>
  <si>
    <t>CASTELNAU Kilian</t>
  </si>
  <si>
    <t>48913390016</t>
  </si>
  <si>
    <t>FRA20030329</t>
  </si>
  <si>
    <t>ROULLEAU Adrien</t>
  </si>
  <si>
    <t>VS CACIEN</t>
  </si>
  <si>
    <t>44452610065</t>
  </si>
  <si>
    <t>FRA20020212</t>
  </si>
  <si>
    <t>FARDEAU Clément</t>
  </si>
  <si>
    <t>EC MONTGERON VIGNEUX</t>
  </si>
  <si>
    <t>48913070003</t>
  </si>
  <si>
    <t>FRA20001103</t>
  </si>
  <si>
    <t>CHATAIGNER Hannibal</t>
  </si>
  <si>
    <t>48935070117</t>
  </si>
  <si>
    <t>FRA20010414</t>
  </si>
  <si>
    <t>DE SALVO Lucas</t>
  </si>
  <si>
    <t>48935070239</t>
  </si>
  <si>
    <t>FRA20010124</t>
  </si>
  <si>
    <t>ROYER Maxime</t>
  </si>
  <si>
    <t>48750240273</t>
  </si>
  <si>
    <t>FRA20010806</t>
  </si>
  <si>
    <t>DAVESNE Thomas</t>
  </si>
  <si>
    <t>48913330037</t>
  </si>
  <si>
    <t>FRA20010312</t>
  </si>
  <si>
    <t>HOSOTTE Adrien</t>
  </si>
  <si>
    <t>48913330055</t>
  </si>
  <si>
    <t>FRA20000207</t>
  </si>
  <si>
    <t>LAFORCADE Pierre Amaury</t>
  </si>
  <si>
    <t>48913330030</t>
  </si>
  <si>
    <t>FRA20000606</t>
  </si>
  <si>
    <t>LATOUR Thomas</t>
  </si>
  <si>
    <t>A LAON BIKE</t>
  </si>
  <si>
    <t>47020700089</t>
  </si>
  <si>
    <t>FRA20010119</t>
  </si>
  <si>
    <t>ANSARD Jason</t>
  </si>
  <si>
    <t>44452610377</t>
  </si>
  <si>
    <t>FRA20011115</t>
  </si>
  <si>
    <t>MENAGE Antoine</t>
  </si>
  <si>
    <t>48771010417</t>
  </si>
  <si>
    <t>FRA19990617</t>
  </si>
  <si>
    <t>VERLET William</t>
  </si>
  <si>
    <t>US MAULE CYCLISME</t>
  </si>
  <si>
    <t>48782280271</t>
  </si>
  <si>
    <t>FRA19960515</t>
  </si>
  <si>
    <t>BERTRAND Loic</t>
  </si>
  <si>
    <t>48913330027</t>
  </si>
  <si>
    <t>FRA19990704</t>
  </si>
  <si>
    <t>MATHE Kevin</t>
  </si>
  <si>
    <t>48913330058</t>
  </si>
  <si>
    <t>FRA19990724</t>
  </si>
  <si>
    <t>MARFOUTINE Joss</t>
  </si>
  <si>
    <t>ROUE D'OR CONFLANAISE</t>
  </si>
  <si>
    <t>48782100108</t>
  </si>
  <si>
    <t>FRA19981020</t>
  </si>
  <si>
    <t>DESPUJOLS Damien</t>
  </si>
  <si>
    <t>CM AUBERVILLIERS 93</t>
  </si>
  <si>
    <t>48935050556</t>
  </si>
  <si>
    <t>FRA19990510</t>
  </si>
  <si>
    <t>CERVESATO Enzo</t>
  </si>
  <si>
    <t>OLYMPIQUE C.V.O.</t>
  </si>
  <si>
    <t>48957120116</t>
  </si>
  <si>
    <t>FRA19941129</t>
  </si>
  <si>
    <t>LORAIN Quentin</t>
  </si>
  <si>
    <t>48935070378</t>
  </si>
  <si>
    <t>FRA19911226</t>
  </si>
  <si>
    <t>SEZNEC Hoel</t>
  </si>
  <si>
    <t>48913330035</t>
  </si>
  <si>
    <t>FRA19910627</t>
  </si>
  <si>
    <t>THIEBAULT Robin</t>
  </si>
  <si>
    <t>LES BLEUS DE FRANCE</t>
  </si>
  <si>
    <t>48924020016</t>
  </si>
  <si>
    <t>FRA19950708</t>
  </si>
  <si>
    <t>BARATINY Jessy</t>
  </si>
  <si>
    <t>48771230026</t>
  </si>
  <si>
    <t>FRA19910603</t>
  </si>
  <si>
    <t>JOLY Romain</t>
  </si>
  <si>
    <t>UC ORLEANS</t>
  </si>
  <si>
    <t>44450710055</t>
  </si>
  <si>
    <t>FRA19890901</t>
  </si>
  <si>
    <t>BECKER Matthieu</t>
  </si>
  <si>
    <t>CANNER 3 FRONTIERES VTT</t>
  </si>
  <si>
    <t>46571620157</t>
  </si>
  <si>
    <t>FRA19941212</t>
  </si>
  <si>
    <t>ANCEL Pierre Yves</t>
  </si>
  <si>
    <t>48957020207</t>
  </si>
  <si>
    <t>Mas 2</t>
  </si>
  <si>
    <t>FRA19810228</t>
  </si>
  <si>
    <t>SURARDT Nicolas</t>
  </si>
  <si>
    <t>48935070082</t>
  </si>
  <si>
    <t>FRA19800629</t>
  </si>
  <si>
    <t>BIARNE Marc</t>
  </si>
  <si>
    <t>48782280276</t>
  </si>
  <si>
    <t>FRA19830717</t>
  </si>
  <si>
    <t>PICANT Franck</t>
  </si>
  <si>
    <t>48782280164</t>
  </si>
  <si>
    <t>Mas 1</t>
  </si>
  <si>
    <t>FRA19850814</t>
  </si>
  <si>
    <t>LA MONTAGNE Alexis</t>
  </si>
  <si>
    <t>48913250035</t>
  </si>
  <si>
    <t>FRA19811218</t>
  </si>
  <si>
    <t>JOBARD Guillaume</t>
  </si>
  <si>
    <t>48913330029</t>
  </si>
  <si>
    <t>FRA19850804</t>
  </si>
  <si>
    <t>BROCHOT Vincent</t>
  </si>
  <si>
    <t>48771420037</t>
  </si>
  <si>
    <t>Mas 3</t>
  </si>
  <si>
    <t>FRA19770915</t>
  </si>
  <si>
    <t>CHATAIGNER Dominique</t>
  </si>
  <si>
    <t>48771300019</t>
  </si>
  <si>
    <t>Mas 4</t>
  </si>
  <si>
    <t>FRA19690906</t>
  </si>
  <si>
    <t>CORBEAU Laurent</t>
  </si>
  <si>
    <t>48913070045</t>
  </si>
  <si>
    <t>FRA19700813</t>
  </si>
  <si>
    <t>DESTREL Sylvain</t>
  </si>
  <si>
    <t>48913070051</t>
  </si>
  <si>
    <t>FRA19721108</t>
  </si>
  <si>
    <t>ATZERT Alexandre</t>
  </si>
  <si>
    <t>48935070098</t>
  </si>
  <si>
    <t>FRA19730606</t>
  </si>
  <si>
    <t>BUZON Franck</t>
  </si>
  <si>
    <t>48935070018</t>
  </si>
  <si>
    <t>FRA19750312</t>
  </si>
  <si>
    <t>CARREIRA Jean Pierre</t>
  </si>
  <si>
    <t>48935070074</t>
  </si>
  <si>
    <t>FRA19740324</t>
  </si>
  <si>
    <t>TETART David</t>
  </si>
  <si>
    <t>48935070138</t>
  </si>
  <si>
    <t>FRA19760408</t>
  </si>
  <si>
    <t>BERTRAND Thierry</t>
  </si>
  <si>
    <t>48771010125</t>
  </si>
  <si>
    <t>FRA19761028</t>
  </si>
  <si>
    <t>MICHOUT Eric</t>
  </si>
  <si>
    <t>48782280161</t>
  </si>
  <si>
    <t>FRA19690618</t>
  </si>
  <si>
    <t>BILLOT MORNET Christophe</t>
  </si>
  <si>
    <t>48913250099</t>
  </si>
  <si>
    <t>FRA19690528</t>
  </si>
  <si>
    <t>FERNANDES Yohan</t>
  </si>
  <si>
    <t>48913250075</t>
  </si>
  <si>
    <t>FRA19760925</t>
  </si>
  <si>
    <t>TISSIER Sébastien</t>
  </si>
  <si>
    <t>48913250038</t>
  </si>
  <si>
    <t>FRA19751208</t>
  </si>
  <si>
    <t>BIDENNE Loïc</t>
  </si>
  <si>
    <t>48771140349</t>
  </si>
  <si>
    <t>FRA19710713</t>
  </si>
  <si>
    <t>BRAUD Christophe</t>
  </si>
  <si>
    <t>48771140159</t>
  </si>
  <si>
    <t>FRA19710803</t>
  </si>
  <si>
    <t>SOLOHUB Rudy</t>
  </si>
  <si>
    <t>48771140292</t>
  </si>
  <si>
    <t>FRA19780215</t>
  </si>
  <si>
    <t>DURAND Alexis</t>
  </si>
  <si>
    <t>48750240276</t>
  </si>
  <si>
    <t>FRA19761116</t>
  </si>
  <si>
    <t>LEDOUX Fabien</t>
  </si>
  <si>
    <t>48913330039</t>
  </si>
  <si>
    <t>FRA19730419</t>
  </si>
  <si>
    <t>CHEVREAU Bruno</t>
  </si>
  <si>
    <t>GUIDON CHALETTOIS</t>
  </si>
  <si>
    <t>44450830096</t>
  </si>
  <si>
    <t>FRA19690424</t>
  </si>
  <si>
    <t>PEREIRA Serge</t>
  </si>
  <si>
    <t>48771230052</t>
  </si>
  <si>
    <t>FRA19741109</t>
  </si>
  <si>
    <t>RIOU Gilles</t>
  </si>
  <si>
    <t>TEAM PELTRAX - CSD</t>
  </si>
  <si>
    <t>48771150170</t>
  </si>
  <si>
    <t>FRA19760806</t>
  </si>
  <si>
    <t>CHABOT Jean François</t>
  </si>
  <si>
    <t>48771420032</t>
  </si>
  <si>
    <t>FRA19650818</t>
  </si>
  <si>
    <t>CASTILLO Frédéric</t>
  </si>
  <si>
    <t>VC FONTAINEBLEAU AVON</t>
  </si>
  <si>
    <t>48771130077</t>
  </si>
  <si>
    <t>FRA19640329</t>
  </si>
  <si>
    <t>BULLIOT Jean Michel</t>
  </si>
  <si>
    <t>48913070189</t>
  </si>
  <si>
    <t>FRA19621012</t>
  </si>
  <si>
    <t>MEYER Raoul</t>
  </si>
  <si>
    <t>48935070383</t>
  </si>
  <si>
    <t>FRA19650218</t>
  </si>
  <si>
    <t>PARMENTIER Franck</t>
  </si>
  <si>
    <t>48935070203</t>
  </si>
  <si>
    <t>FRA19680707</t>
  </si>
  <si>
    <t>REMENIERAS Hervé</t>
  </si>
  <si>
    <t>48935070268</t>
  </si>
  <si>
    <t>FRA19680418</t>
  </si>
  <si>
    <t>48913390029</t>
  </si>
  <si>
    <t>FRA19610530</t>
  </si>
  <si>
    <t>PICCIN Michel</t>
  </si>
  <si>
    <t>48913250056</t>
  </si>
  <si>
    <t>FRA19630502</t>
  </si>
  <si>
    <t>POITEVIN Francis</t>
  </si>
  <si>
    <t>48913250102</t>
  </si>
  <si>
    <t>FRA19640505</t>
  </si>
  <si>
    <t>LABARRE Christophe</t>
  </si>
  <si>
    <t>MOHAWK'S TEAM</t>
  </si>
  <si>
    <t>48957330006</t>
  </si>
  <si>
    <t>FRA19641028</t>
  </si>
  <si>
    <t>CHABANAUD Ludovic</t>
  </si>
  <si>
    <t>48750240264</t>
  </si>
  <si>
    <t>FRA19671202</t>
  </si>
  <si>
    <t>TELLIER Jean Philippe</t>
  </si>
  <si>
    <t>PARIS CYCLISTE OLYMPIQUE</t>
  </si>
  <si>
    <t>48750160291</t>
  </si>
  <si>
    <t>FRA19680319</t>
  </si>
  <si>
    <t>REMENIERAS Jean Pierre</t>
  </si>
  <si>
    <t>AS MONTLOUIS CYCLISME</t>
  </si>
  <si>
    <t>44370340156</t>
  </si>
  <si>
    <t>FRA19651217</t>
  </si>
  <si>
    <t>PILLAVOINE Johan</t>
  </si>
  <si>
    <t>SAULNIER Marion</t>
  </si>
  <si>
    <t>MAUPOUX Renaud</t>
  </si>
  <si>
    <t>GOUHIER Vincent</t>
  </si>
  <si>
    <t>N.L</t>
  </si>
  <si>
    <t>CHARLOTTE Thomas</t>
  </si>
  <si>
    <t>TOBESPORT</t>
  </si>
  <si>
    <t>52492830174</t>
  </si>
  <si>
    <t>KERBIQUET Tristan</t>
  </si>
  <si>
    <t>48782260070</t>
  </si>
  <si>
    <t>ALLOT Roméo</t>
  </si>
  <si>
    <t>48778000123</t>
  </si>
  <si>
    <t>KERBIQUET Annaelle</t>
  </si>
  <si>
    <t>48782260092</t>
  </si>
  <si>
    <t>NOULET Mattéo</t>
  </si>
  <si>
    <t>MOUFFLET Antoine</t>
  </si>
  <si>
    <t>CASTILLE Noé</t>
  </si>
  <si>
    <t>CC IGNY PALAISEAU 91</t>
  </si>
  <si>
    <t>MARTIN Maxime</t>
  </si>
  <si>
    <t>US NEMOURS ST PIERRE</t>
  </si>
  <si>
    <t>48782260106</t>
  </si>
  <si>
    <t>48913050193</t>
  </si>
  <si>
    <t>STOCARD Loriano</t>
  </si>
  <si>
    <t>UFO</t>
  </si>
  <si>
    <t>LAURET Jocelyn</t>
  </si>
  <si>
    <t>UFOLEP</t>
  </si>
  <si>
    <t>MIN</t>
  </si>
  <si>
    <t>36'16"</t>
  </si>
  <si>
    <t>36'25"</t>
  </si>
  <si>
    <t>VC ELANCOOURT ST QUENTIN</t>
  </si>
  <si>
    <t>37'35"</t>
  </si>
  <si>
    <t>OFF ROAD CYCLISTE</t>
  </si>
  <si>
    <t>38'21"</t>
  </si>
  <si>
    <t>39'38"</t>
  </si>
  <si>
    <t>41'17"</t>
  </si>
  <si>
    <t>42'58"</t>
  </si>
  <si>
    <t>45'35"</t>
  </si>
  <si>
    <t>49'27"</t>
  </si>
  <si>
    <t>43'08"</t>
  </si>
  <si>
    <t>43'20"</t>
  </si>
  <si>
    <t>1h00'59"</t>
  </si>
  <si>
    <t>1h02'59"</t>
  </si>
  <si>
    <t>1 tours</t>
  </si>
  <si>
    <t>49'07"</t>
  </si>
  <si>
    <t>52'10"</t>
  </si>
  <si>
    <t>53'57"</t>
  </si>
  <si>
    <t>55'14"</t>
  </si>
  <si>
    <t>55'59"</t>
  </si>
  <si>
    <t>57'33"</t>
  </si>
  <si>
    <t>59'12"</t>
  </si>
  <si>
    <t>1h00'20"</t>
  </si>
  <si>
    <t>1h00'24"</t>
  </si>
  <si>
    <t>1h01'54"</t>
  </si>
  <si>
    <t>1h01'56</t>
  </si>
  <si>
    <t>ABD</t>
  </si>
  <si>
    <t>1h24'21</t>
  </si>
  <si>
    <t>1h24'25</t>
  </si>
  <si>
    <t>1h25'26</t>
  </si>
  <si>
    <t>1h26'39</t>
  </si>
  <si>
    <t>1h26'40</t>
  </si>
  <si>
    <t>1h27'09</t>
  </si>
  <si>
    <t>1h29'34</t>
  </si>
  <si>
    <t>57'48"</t>
  </si>
  <si>
    <t>1h00'59</t>
  </si>
  <si>
    <t>1h02'48</t>
  </si>
  <si>
    <t>1h42'38</t>
  </si>
  <si>
    <t>1h45'50</t>
  </si>
  <si>
    <t>1h50'34</t>
  </si>
  <si>
    <t>1h53'48</t>
  </si>
  <si>
    <t>1h38'57</t>
  </si>
  <si>
    <t>1h39'11</t>
  </si>
  <si>
    <t>1h43'09</t>
  </si>
  <si>
    <t>1h49'43</t>
  </si>
  <si>
    <t>1h52'15</t>
  </si>
  <si>
    <t>1h52'57</t>
  </si>
  <si>
    <t>1h55'30</t>
  </si>
  <si>
    <t>1h41'17</t>
  </si>
  <si>
    <t>1h22'27</t>
  </si>
  <si>
    <t>1h23'54</t>
  </si>
  <si>
    <t>1h25'14</t>
  </si>
  <si>
    <t>1h25'41</t>
  </si>
  <si>
    <t>1h26'15</t>
  </si>
  <si>
    <t>1h27'56</t>
  </si>
  <si>
    <t>1h28'51</t>
  </si>
  <si>
    <t>1h28'57</t>
  </si>
  <si>
    <t>1h29'24</t>
  </si>
  <si>
    <t>1h30'19</t>
  </si>
  <si>
    <t>1h31'08</t>
  </si>
  <si>
    <t>1h31'13</t>
  </si>
  <si>
    <t>1h32'06</t>
  </si>
  <si>
    <t>1h32'58</t>
  </si>
  <si>
    <t>1h33'03</t>
  </si>
  <si>
    <t>1h33'41</t>
  </si>
  <si>
    <t>1h33'44</t>
  </si>
  <si>
    <t>1h33'45</t>
  </si>
  <si>
    <t>1h34'38</t>
  </si>
  <si>
    <t>1h35'03</t>
  </si>
  <si>
    <t>1h35'31</t>
  </si>
  <si>
    <t>1h36'36</t>
  </si>
  <si>
    <t>1h36'50</t>
  </si>
  <si>
    <t>1h37'42</t>
  </si>
  <si>
    <t>1h37'46</t>
  </si>
  <si>
    <t>1h38'05</t>
  </si>
  <si>
    <t>1h39'21</t>
  </si>
  <si>
    <t>1h40'45</t>
  </si>
  <si>
    <t>1h40'46</t>
  </si>
  <si>
    <t>1h41'35</t>
  </si>
  <si>
    <t>1h43'02</t>
  </si>
  <si>
    <t>1h43'47</t>
  </si>
  <si>
    <t>1h32'33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</si>
</sst>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h:mm:ss;@"/>
    <numFmt numFmtId="174" formatCode="#,###,###,###"/>
    <numFmt numFmtId="175" formatCode="##&quot; &quot;##&quot; &quot;###&quot; &quot;###"/>
    <numFmt numFmtId="176" formatCode="&quot;Vrai&quot;;&quot;Vrai&quot;;&quot;Faux&quot;"/>
    <numFmt numFmtId="177" formatCode="&quot;Actif&quot;;&quot;Actif&quot;;&quot;Inactif&quot;"/>
    <numFmt numFmtId="178" formatCode="0,000,000,000"/>
    <numFmt numFmtId="179" formatCode="[$-40C]dddd\ d\ mmmm\ yyyy"/>
    <numFmt numFmtId="180" formatCode="[$-F800]dddd\,\ mmmm\ dd\,\ yyyy"/>
  </numFmts>
  <fonts count="5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17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10" fillId="33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2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50" fillId="0" borderId="0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"/>
  <sheetViews>
    <sheetView zoomScale="190" zoomScaleNormal="190" zoomScalePageLayoutView="0" workbookViewId="0" topLeftCell="A1">
      <selection activeCell="B2" sqref="B2"/>
    </sheetView>
  </sheetViews>
  <sheetFormatPr defaultColWidth="11.421875" defaultRowHeight="12.75"/>
  <cols>
    <col min="1" max="1" width="16.57421875" style="0" customWidth="1"/>
    <col min="2" max="2" width="51.57421875" style="0" customWidth="1"/>
    <col min="3" max="3" width="3.8515625" style="0" hidden="1" customWidth="1"/>
  </cols>
  <sheetData>
    <row r="1" spans="1:2" ht="25.5" customHeight="1">
      <c r="A1" s="64" t="s">
        <v>110</v>
      </c>
      <c r="B1" s="66" t="s">
        <v>158</v>
      </c>
    </row>
    <row r="2" spans="1:3" ht="25.5" customHeight="1">
      <c r="A2" s="64" t="s">
        <v>112</v>
      </c>
      <c r="B2" s="66" t="s">
        <v>159</v>
      </c>
      <c r="C2" t="s">
        <v>115</v>
      </c>
    </row>
    <row r="3" spans="1:4" ht="25.5" customHeight="1">
      <c r="A3" s="64" t="s">
        <v>111</v>
      </c>
      <c r="B3" s="67" t="s">
        <v>160</v>
      </c>
      <c r="D3" s="65" t="s">
        <v>116</v>
      </c>
    </row>
    <row r="4" spans="1:3" ht="25.5" customHeight="1">
      <c r="A4" s="64" t="s">
        <v>113</v>
      </c>
      <c r="B4" s="66" t="s">
        <v>161</v>
      </c>
      <c r="C4" t="s">
        <v>114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5">
    <tabColor rgb="FFFFFF00"/>
  </sheetPr>
  <dimension ref="A1:G44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117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25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Partants!F4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0" ref="D11:D39">IF(B11="","",VLOOKUP($B11,Dossard,3))</f>
      </c>
      <c r="E11" s="18">
        <f aca="true" t="shared" si="1" ref="E11:E39">IF(B11="","",VLOOKUP($B11,Dossard,4))</f>
      </c>
      <c r="F11" s="16">
        <f aca="true" t="shared" si="2" ref="F11:F3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t="shared" si="1"/>
      </c>
      <c r="F12" s="16">
        <f t="shared" si="2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2">
    <tabColor rgb="FFFFFF00"/>
  </sheetPr>
  <dimension ref="A1:G44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117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31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Partants!F3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39">IF(B12="","",VLOOKUP($B12,Dossard,3))</f>
      </c>
      <c r="E12" s="18">
        <f aca="true" t="shared" si="1" ref="E12:E39">IF(B12="","",VLOOKUP($B12,Dossard,4))</f>
      </c>
      <c r="F12" s="16">
        <f aca="true" t="shared" si="2" ref="F12:F3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1">
    <tabColor rgb="FFFF0000"/>
  </sheetPr>
  <dimension ref="A1:G17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2" width="11.421875" style="4" customWidth="1"/>
    <col min="3" max="3" width="28.00390625" style="8" customWidth="1"/>
    <col min="4" max="4" width="6.8515625" style="4" customWidth="1"/>
    <col min="5" max="16384" width="11.421875" style="4" customWidth="1"/>
  </cols>
  <sheetData>
    <row r="1" spans="1:7" ht="20.25">
      <c r="A1" s="80" t="s">
        <v>117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3" ht="12.75">
      <c r="B4" s="8"/>
      <c r="C4" s="19"/>
    </row>
    <row r="5" spans="1:7" ht="15.75">
      <c r="A5" s="83" t="s">
        <v>23</v>
      </c>
      <c r="B5" s="83"/>
      <c r="C5" s="83"/>
      <c r="D5" s="83"/>
      <c r="E5" s="83"/>
      <c r="F5" s="83"/>
      <c r="G5" s="83"/>
    </row>
    <row r="6" ht="12.75">
      <c r="C6" s="4"/>
    </row>
    <row r="8" spans="1:3" ht="12.75">
      <c r="A8" s="1"/>
      <c r="B8" s="1"/>
      <c r="C8" s="2"/>
    </row>
    <row r="9" spans="2:4" ht="18.75" customHeight="1">
      <c r="B9" s="27" t="s">
        <v>6</v>
      </c>
      <c r="C9" s="27" t="s">
        <v>1</v>
      </c>
      <c r="D9" s="27" t="s">
        <v>22</v>
      </c>
    </row>
    <row r="10" spans="2:4" ht="12.75">
      <c r="B10" s="3">
        <v>1</v>
      </c>
      <c r="C10" s="4"/>
      <c r="D10" s="3"/>
    </row>
    <row r="11" spans="2:4" ht="12.75">
      <c r="B11" s="3">
        <v>2</v>
      </c>
      <c r="C11" s="4"/>
      <c r="D11" s="3"/>
    </row>
    <row r="12" spans="2:4" ht="12.75">
      <c r="B12" s="3">
        <v>3</v>
      </c>
      <c r="C12" s="4"/>
      <c r="D12" s="3"/>
    </row>
    <row r="13" spans="2:4" ht="12.75">
      <c r="B13" s="3">
        <v>4</v>
      </c>
      <c r="C13" s="5"/>
      <c r="D13" s="3"/>
    </row>
    <row r="14" spans="2:4" ht="12.75">
      <c r="B14" s="3">
        <v>5</v>
      </c>
      <c r="C14" s="5"/>
      <c r="D14" s="3"/>
    </row>
    <row r="15" spans="2:4" ht="12.75">
      <c r="B15" s="3"/>
      <c r="C15" s="5"/>
      <c r="D15" s="3"/>
    </row>
    <row r="16" spans="1:3" ht="12.75">
      <c r="A16" s="3"/>
      <c r="C16" s="3"/>
    </row>
    <row r="17" spans="1:3" ht="12.75">
      <c r="A17" s="3"/>
      <c r="C17" s="3"/>
    </row>
  </sheetData>
  <sheetProtection/>
  <mergeCells count="4">
    <mergeCell ref="A2:G2"/>
    <mergeCell ref="A1:G1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0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5.140625" style="46" bestFit="1" customWidth="1"/>
    <col min="2" max="2" width="17.28125" style="46" customWidth="1"/>
    <col min="3" max="3" width="17.8515625" style="46" customWidth="1"/>
    <col min="4" max="4" width="19.421875" style="46" customWidth="1"/>
    <col min="5" max="5" width="18.140625" style="46" customWidth="1"/>
    <col min="6" max="16384" width="11.421875" style="46" customWidth="1"/>
  </cols>
  <sheetData>
    <row r="1" spans="1:5" ht="12.75">
      <c r="A1" s="48"/>
      <c r="B1" s="43" t="s">
        <v>48</v>
      </c>
      <c r="C1" s="44" t="s">
        <v>57</v>
      </c>
      <c r="D1" s="44" t="s">
        <v>49</v>
      </c>
      <c r="E1" s="44" t="s">
        <v>64</v>
      </c>
    </row>
    <row r="2" spans="1:5" ht="33.75" customHeight="1">
      <c r="A2" s="48" t="s">
        <v>99</v>
      </c>
      <c r="B2" s="45"/>
      <c r="C2" s="44"/>
      <c r="D2" s="44"/>
      <c r="E2" s="44"/>
    </row>
    <row r="3" spans="1:5" ht="33.75" customHeight="1">
      <c r="A3" s="43" t="s">
        <v>76</v>
      </c>
      <c r="B3" s="45"/>
      <c r="C3" s="44"/>
      <c r="D3" s="44"/>
      <c r="E3" s="44"/>
    </row>
    <row r="4" spans="1:5" ht="33.75" customHeight="1">
      <c r="A4" s="48" t="s">
        <v>126</v>
      </c>
      <c r="B4" s="45"/>
      <c r="C4" s="44"/>
      <c r="D4" s="44"/>
      <c r="E4" s="44"/>
    </row>
    <row r="5" spans="1:5" ht="33.75" customHeight="1">
      <c r="A5" s="48" t="s">
        <v>69</v>
      </c>
      <c r="B5" s="45"/>
      <c r="C5" s="44"/>
      <c r="D5" s="44"/>
      <c r="E5" s="44"/>
    </row>
    <row r="6" spans="1:5" ht="33.75" customHeight="1">
      <c r="A6" s="48" t="s">
        <v>73</v>
      </c>
      <c r="B6" s="45"/>
      <c r="C6" s="44"/>
      <c r="D6" s="44"/>
      <c r="E6" s="44"/>
    </row>
    <row r="7" spans="1:5" ht="33.75" customHeight="1">
      <c r="A7" s="48" t="s">
        <v>100</v>
      </c>
      <c r="B7" s="43"/>
      <c r="C7" s="44"/>
      <c r="D7" s="44"/>
      <c r="E7" s="44"/>
    </row>
    <row r="8" spans="1:5" ht="33.75" customHeight="1">
      <c r="A8" s="48" t="s">
        <v>58</v>
      </c>
      <c r="B8" s="43"/>
      <c r="C8" s="44"/>
      <c r="D8" s="44"/>
      <c r="E8" s="44"/>
    </row>
    <row r="9" spans="1:5" ht="33.75" customHeight="1">
      <c r="A9" s="48" t="s">
        <v>54</v>
      </c>
      <c r="B9" s="45"/>
      <c r="C9" s="44"/>
      <c r="D9" s="44"/>
      <c r="E9" s="44"/>
    </row>
    <row r="10" spans="1:5" ht="33.75" customHeight="1">
      <c r="A10" s="48" t="s">
        <v>78</v>
      </c>
      <c r="B10" s="45"/>
      <c r="C10" s="44"/>
      <c r="D10" s="44"/>
      <c r="E10" s="44"/>
    </row>
    <row r="11" spans="1:5" ht="25.5" customHeight="1">
      <c r="A11" s="48" t="s">
        <v>71</v>
      </c>
      <c r="B11" s="45"/>
      <c r="C11" s="44"/>
      <c r="D11" s="44"/>
      <c r="E11" s="44"/>
    </row>
    <row r="12" spans="1:5" ht="33.75" customHeight="1">
      <c r="A12" s="43"/>
      <c r="B12" s="45"/>
      <c r="C12" s="44"/>
      <c r="D12" s="44"/>
      <c r="E12" s="44"/>
    </row>
    <row r="13" spans="1:5" ht="33.75" customHeight="1">
      <c r="A13" s="48"/>
      <c r="B13" s="45"/>
      <c r="C13" s="44"/>
      <c r="D13" s="44"/>
      <c r="E13" s="44"/>
    </row>
    <row r="14" spans="1:5" ht="33.75" customHeight="1">
      <c r="A14" s="48"/>
      <c r="B14" s="45"/>
      <c r="C14" s="44"/>
      <c r="D14" s="44"/>
      <c r="E14" s="44"/>
    </row>
    <row r="15" spans="1:5" ht="33.75" customHeight="1">
      <c r="A15" s="48"/>
      <c r="B15" s="45"/>
      <c r="C15" s="44"/>
      <c r="D15" s="44"/>
      <c r="E15" s="44"/>
    </row>
    <row r="16" spans="1:5" ht="33.75" customHeight="1">
      <c r="A16" s="48"/>
      <c r="B16" s="45"/>
      <c r="C16" s="44"/>
      <c r="D16" s="44"/>
      <c r="E16" s="44"/>
    </row>
    <row r="17" spans="1:5" ht="33.75" customHeight="1">
      <c r="A17" s="48"/>
      <c r="B17" s="43"/>
      <c r="C17" s="44"/>
      <c r="D17" s="44"/>
      <c r="E17" s="44"/>
    </row>
    <row r="18" spans="1:2" ht="12.75">
      <c r="A18" s="49"/>
      <c r="B18" s="25"/>
    </row>
    <row r="19" spans="1:2" ht="12.75">
      <c r="A19" s="47"/>
      <c r="B19" s="27"/>
    </row>
    <row r="20" ht="12.75">
      <c r="B20" s="25"/>
    </row>
    <row r="21" spans="1:2" ht="12.75">
      <c r="A21" s="47"/>
      <c r="B21" s="25"/>
    </row>
    <row r="22" spans="1:2" ht="12.75">
      <c r="A22" s="47"/>
      <c r="B22" s="27"/>
    </row>
    <row r="23" spans="1:2" ht="12.75">
      <c r="A23" s="47"/>
      <c r="B23" s="27"/>
    </row>
    <row r="24" spans="1:2" ht="12.75">
      <c r="A24" s="27"/>
      <c r="B24" s="25"/>
    </row>
    <row r="25" spans="1:2" ht="12.75">
      <c r="A25" s="27"/>
      <c r="B25" s="25"/>
    </row>
    <row r="26" ht="12.75">
      <c r="B26" s="25"/>
    </row>
    <row r="27" spans="1:2" ht="12.75">
      <c r="A27" s="47"/>
      <c r="B27" s="25"/>
    </row>
    <row r="28" spans="1:2" ht="12.75">
      <c r="A28" s="47"/>
      <c r="B28" s="25"/>
    </row>
    <row r="29" spans="1:2" ht="12.75">
      <c r="A29" s="47"/>
      <c r="B29" s="27"/>
    </row>
    <row r="30" spans="1:2" ht="12.75">
      <c r="A30" s="47"/>
      <c r="B30" s="27"/>
    </row>
    <row r="31" spans="1:2" ht="12.75">
      <c r="A31" s="49"/>
      <c r="B31" s="25"/>
    </row>
    <row r="32" spans="1:2" ht="12.75">
      <c r="A32" s="47"/>
      <c r="B32" s="27"/>
    </row>
    <row r="33" spans="1:2" ht="12.75">
      <c r="A33" s="47"/>
      <c r="B33" s="27"/>
    </row>
    <row r="34" ht="12.75">
      <c r="B34" s="25"/>
    </row>
    <row r="35" spans="1:2" ht="12.75">
      <c r="A35" s="47"/>
      <c r="B35" s="25"/>
    </row>
    <row r="36" spans="1:2" ht="12.75">
      <c r="A36" s="47"/>
      <c r="B36" s="27"/>
    </row>
    <row r="37" spans="1:2" ht="12.75">
      <c r="A37" s="47"/>
      <c r="B37" s="27"/>
    </row>
    <row r="38" spans="1:2" ht="12.75">
      <c r="A38" s="47"/>
      <c r="B38" s="27"/>
    </row>
    <row r="39" spans="1:2" ht="12.75">
      <c r="A39" s="47"/>
      <c r="B39" s="27"/>
    </row>
    <row r="40" spans="1:2" ht="12.75">
      <c r="A40" s="47"/>
      <c r="B40" s="27"/>
    </row>
    <row r="41" spans="1:2" ht="12.75">
      <c r="A41" s="47"/>
      <c r="B41" s="27"/>
    </row>
    <row r="42" spans="1:2" ht="12.75">
      <c r="A42" s="47"/>
      <c r="B42" s="27"/>
    </row>
    <row r="43" spans="1:2" ht="12.75">
      <c r="A43" s="47"/>
      <c r="B43" s="27"/>
    </row>
    <row r="44" spans="1:2" ht="12.75">
      <c r="A44" s="47"/>
      <c r="B44" s="27"/>
    </row>
    <row r="45" spans="1:2" ht="12.75">
      <c r="A45" s="47"/>
      <c r="B45" s="27"/>
    </row>
    <row r="46" spans="1:2" ht="12.75">
      <c r="A46" s="47"/>
      <c r="B46" s="27"/>
    </row>
    <row r="47" spans="1:2" ht="12.75">
      <c r="A47" s="47"/>
      <c r="B47" s="27"/>
    </row>
    <row r="48" spans="1:2" ht="12.75">
      <c r="A48" s="47"/>
      <c r="B48" s="27"/>
    </row>
    <row r="49" spans="1:2" ht="12.75">
      <c r="A49" s="47"/>
      <c r="B49" s="27"/>
    </row>
    <row r="50" spans="1:2" ht="12.75">
      <c r="A50" s="47"/>
      <c r="B50" s="27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41">
    <tabColor rgb="FF00B050"/>
  </sheetPr>
  <dimension ref="A1:G62"/>
  <sheetViews>
    <sheetView showZeros="0" zoomScalePageLayoutView="0" workbookViewId="0" topLeftCell="A4">
      <selection activeCell="F6" sqref="F6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12.2812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32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v>11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611</v>
      </c>
      <c r="C8" s="20" t="s">
        <v>207</v>
      </c>
      <c r="D8" s="20" t="s">
        <v>208</v>
      </c>
      <c r="E8" s="73" t="s">
        <v>209</v>
      </c>
      <c r="F8" s="1" t="s">
        <v>56</v>
      </c>
      <c r="G8" s="56" t="s">
        <v>210</v>
      </c>
    </row>
    <row r="9" spans="2:7" ht="12.75">
      <c r="B9" s="56">
        <v>612</v>
      </c>
      <c r="C9" s="20" t="s">
        <v>218</v>
      </c>
      <c r="D9" s="20" t="s">
        <v>219</v>
      </c>
      <c r="E9" s="73" t="s">
        <v>220</v>
      </c>
      <c r="F9" s="1" t="s">
        <v>56</v>
      </c>
      <c r="G9" s="56" t="s">
        <v>221</v>
      </c>
    </row>
    <row r="10" spans="2:7" ht="12.75">
      <c r="B10" s="56">
        <v>613</v>
      </c>
      <c r="C10" s="61" t="s">
        <v>232</v>
      </c>
      <c r="D10" s="58" t="s">
        <v>171</v>
      </c>
      <c r="E10" s="72" t="s">
        <v>233</v>
      </c>
      <c r="F10" s="56" t="s">
        <v>56</v>
      </c>
      <c r="G10" s="56" t="s">
        <v>234</v>
      </c>
    </row>
    <row r="11" spans="2:7" ht="12.75">
      <c r="B11" s="56">
        <v>615</v>
      </c>
      <c r="C11" s="20" t="s">
        <v>204</v>
      </c>
      <c r="D11" s="20" t="s">
        <v>167</v>
      </c>
      <c r="E11" s="73" t="s">
        <v>205</v>
      </c>
      <c r="F11" s="1" t="s">
        <v>56</v>
      </c>
      <c r="G11" s="56" t="s">
        <v>206</v>
      </c>
    </row>
    <row r="12" spans="2:7" ht="12.75">
      <c r="B12" s="56">
        <v>616</v>
      </c>
      <c r="C12" s="61" t="s">
        <v>229</v>
      </c>
      <c r="D12" s="58" t="s">
        <v>171</v>
      </c>
      <c r="E12" s="72" t="s">
        <v>230</v>
      </c>
      <c r="F12" s="1" t="s">
        <v>56</v>
      </c>
      <c r="G12" s="56" t="s">
        <v>231</v>
      </c>
    </row>
    <row r="13" spans="2:7" ht="12.75">
      <c r="B13" s="56">
        <v>617</v>
      </c>
      <c r="C13" s="20" t="s">
        <v>222</v>
      </c>
      <c r="D13" s="20" t="s">
        <v>223</v>
      </c>
      <c r="E13" s="73" t="s">
        <v>224</v>
      </c>
      <c r="F13" s="1" t="s">
        <v>56</v>
      </c>
      <c r="G13" s="56" t="s">
        <v>225</v>
      </c>
    </row>
    <row r="14" spans="2:7" ht="12.75">
      <c r="B14" s="56">
        <v>618</v>
      </c>
      <c r="C14" s="20" t="s">
        <v>226</v>
      </c>
      <c r="D14" s="20" t="s">
        <v>223</v>
      </c>
      <c r="E14" s="73" t="s">
        <v>227</v>
      </c>
      <c r="F14" s="1" t="s">
        <v>56</v>
      </c>
      <c r="G14" s="56" t="s">
        <v>228</v>
      </c>
    </row>
    <row r="15" spans="2:7" ht="12.75">
      <c r="B15" s="56">
        <v>620</v>
      </c>
      <c r="C15" s="20" t="s">
        <v>200</v>
      </c>
      <c r="D15" s="20" t="s">
        <v>201</v>
      </c>
      <c r="E15" s="73" t="s">
        <v>202</v>
      </c>
      <c r="F15" s="1" t="s">
        <v>56</v>
      </c>
      <c r="G15" s="56" t="s">
        <v>203</v>
      </c>
    </row>
    <row r="16" spans="2:7" ht="12.75">
      <c r="B16" s="56">
        <v>621</v>
      </c>
      <c r="C16" s="20" t="s">
        <v>214</v>
      </c>
      <c r="D16" s="20" t="s">
        <v>215</v>
      </c>
      <c r="E16" s="73" t="s">
        <v>216</v>
      </c>
      <c r="F16" s="1" t="s">
        <v>56</v>
      </c>
      <c r="G16" s="56" t="s">
        <v>217</v>
      </c>
    </row>
    <row r="17" spans="2:7" ht="12.75">
      <c r="B17" s="56">
        <v>622</v>
      </c>
      <c r="C17" s="61" t="s">
        <v>474</v>
      </c>
      <c r="D17" s="58" t="s">
        <v>159</v>
      </c>
      <c r="E17" s="72"/>
      <c r="F17" s="56" t="s">
        <v>56</v>
      </c>
      <c r="G17" s="56"/>
    </row>
    <row r="18" spans="2:7" ht="12.75">
      <c r="B18" s="56">
        <v>624</v>
      </c>
      <c r="C18" s="61" t="s">
        <v>498</v>
      </c>
      <c r="D18" s="58" t="s">
        <v>499</v>
      </c>
      <c r="E18" s="72"/>
      <c r="F18" s="56" t="s">
        <v>56</v>
      </c>
      <c r="G18" s="56"/>
    </row>
    <row r="19" spans="2:7" ht="12.75">
      <c r="B19" s="56"/>
      <c r="C19" s="61"/>
      <c r="D19" s="58"/>
      <c r="E19" s="72"/>
      <c r="F19" s="56"/>
      <c r="G19" s="56"/>
    </row>
    <row r="20" spans="2:4" ht="12.75">
      <c r="B20" s="3"/>
      <c r="D20" s="4"/>
    </row>
    <row r="21" spans="2:6" ht="12.75">
      <c r="B21" s="3"/>
      <c r="C21" s="4">
        <f aca="true" t="shared" si="0" ref="C21:C27">IF(B21="","",VLOOKUP($B21,Dossard,2))</f>
      </c>
      <c r="D21" s="4">
        <f aca="true" t="shared" si="1" ref="D21:D27">IF(C21="","",VLOOKUP($B21,Dossard,3))</f>
      </c>
      <c r="E21" s="11">
        <f aca="true" t="shared" si="2" ref="E21:E27">IF(D21="","",VLOOKUP($B21,Dossard,4))</f>
      </c>
      <c r="F21" s="3">
        <f aca="true" t="shared" si="3" ref="F21:F27">IF(E21="","",VLOOKUP($B21,Dossard,5))</f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6" ht="12.75">
      <c r="B28" s="3"/>
      <c r="C28" s="20">
        <f aca="true" t="shared" si="4" ref="C28:C34">IF(B28="","",VLOOKUP($B28,Dossard,2))</f>
      </c>
      <c r="D28" s="4">
        <f aca="true" t="shared" si="5" ref="D28:D34">IF(C28="","",VLOOKUP($B28,Dossard,3))</f>
      </c>
      <c r="E28" s="11">
        <f aca="true" t="shared" si="6" ref="E28:E34">IF(D28="","",VLOOKUP($B28,Dossard,4))</f>
      </c>
      <c r="F28" s="3">
        <f aca="true" t="shared" si="7" ref="F28:F34">IF(E28="","",VLOOKUP($B28,Dossard,5))</f>
      </c>
    </row>
    <row r="29" spans="2:6" ht="12.75">
      <c r="B29" s="3"/>
      <c r="C29" s="4">
        <f t="shared" si="4"/>
      </c>
      <c r="D29" s="4">
        <f t="shared" si="5"/>
      </c>
      <c r="E29" s="11">
        <f t="shared" si="6"/>
      </c>
      <c r="F29" s="3">
        <f t="shared" si="7"/>
      </c>
    </row>
    <row r="30" spans="2:6" ht="12.75">
      <c r="B30" s="3"/>
      <c r="C30" s="4">
        <f t="shared" si="4"/>
      </c>
      <c r="D30" s="4">
        <f t="shared" si="5"/>
      </c>
      <c r="E30" s="11">
        <f t="shared" si="6"/>
      </c>
      <c r="F30" s="3">
        <f t="shared" si="7"/>
      </c>
    </row>
    <row r="31" spans="2:6" ht="12.75">
      <c r="B31" s="3"/>
      <c r="C31" s="4">
        <f t="shared" si="4"/>
      </c>
      <c r="D31" s="4">
        <f t="shared" si="5"/>
      </c>
      <c r="E31" s="11">
        <f t="shared" si="6"/>
      </c>
      <c r="F31" s="3">
        <f t="shared" si="7"/>
      </c>
    </row>
    <row r="32" spans="2:6" ht="12.75">
      <c r="B32" s="3"/>
      <c r="C32" s="4">
        <f t="shared" si="4"/>
      </c>
      <c r="D32" s="4">
        <f t="shared" si="5"/>
      </c>
      <c r="E32" s="11">
        <f t="shared" si="6"/>
      </c>
      <c r="F32" s="3">
        <f t="shared" si="7"/>
      </c>
    </row>
    <row r="33" spans="2:6" ht="12.75">
      <c r="B33" s="3"/>
      <c r="C33" s="4">
        <f t="shared" si="4"/>
      </c>
      <c r="D33" s="4">
        <f t="shared" si="5"/>
      </c>
      <c r="E33" s="11">
        <f t="shared" si="6"/>
      </c>
      <c r="F33" s="3">
        <f t="shared" si="7"/>
      </c>
    </row>
    <row r="34" spans="2:6" ht="12.75">
      <c r="B34" s="3"/>
      <c r="C34" s="4">
        <f t="shared" si="4"/>
      </c>
      <c r="D34" s="4">
        <f t="shared" si="5"/>
      </c>
      <c r="E34" s="11">
        <f t="shared" si="6"/>
      </c>
      <c r="F34" s="3">
        <f t="shared" si="7"/>
      </c>
    </row>
    <row r="35" spans="2:6" ht="12.75">
      <c r="B35" s="3"/>
      <c r="C35" s="4">
        <f aca="true" t="shared" si="8" ref="C35:C40">IF(B35="","",VLOOKUP($B35,Dossard,2))</f>
      </c>
      <c r="D35" s="4">
        <f aca="true" t="shared" si="9" ref="D35:D40">IF(C35="","",VLOOKUP($B35,Dossard,3))</f>
      </c>
      <c r="E35" s="11">
        <f aca="true" t="shared" si="10" ref="E35:E40">IF(D35="","",VLOOKUP($B35,Dossard,4))</f>
      </c>
      <c r="F35" s="3">
        <f aca="true" t="shared" si="11" ref="F35:F40">IF(E35="","",VLOOKUP($B35,Dossard,5))</f>
      </c>
    </row>
    <row r="36" spans="2:6" ht="12.75">
      <c r="B36" s="3"/>
      <c r="C36" s="4">
        <f t="shared" si="8"/>
      </c>
      <c r="D36" s="4">
        <f t="shared" si="9"/>
      </c>
      <c r="E36" s="11">
        <f t="shared" si="10"/>
      </c>
      <c r="F36" s="3">
        <f t="shared" si="11"/>
      </c>
    </row>
    <row r="37" spans="2:6" ht="12.75">
      <c r="B37" s="3"/>
      <c r="C37" s="4">
        <f t="shared" si="8"/>
      </c>
      <c r="D37" s="4">
        <f t="shared" si="9"/>
      </c>
      <c r="E37" s="11">
        <f t="shared" si="10"/>
      </c>
      <c r="F37" s="3">
        <f t="shared" si="11"/>
      </c>
    </row>
    <row r="38" spans="2:6" ht="12.75">
      <c r="B38" s="3"/>
      <c r="C38" s="4">
        <f t="shared" si="8"/>
      </c>
      <c r="D38" s="4">
        <f t="shared" si="9"/>
      </c>
      <c r="E38" s="11">
        <f t="shared" si="10"/>
      </c>
      <c r="F38" s="3">
        <f t="shared" si="11"/>
      </c>
    </row>
    <row r="39" spans="2:6" ht="12.75">
      <c r="B39" s="3"/>
      <c r="C39" s="4">
        <f t="shared" si="8"/>
      </c>
      <c r="D39" s="4">
        <f t="shared" si="9"/>
      </c>
      <c r="E39" s="11">
        <f t="shared" si="10"/>
      </c>
      <c r="F39" s="3">
        <f t="shared" si="11"/>
      </c>
    </row>
    <row r="40" spans="2:6" ht="12.75">
      <c r="B40" s="2"/>
      <c r="C40" s="4">
        <f t="shared" si="8"/>
      </c>
      <c r="D40" s="4">
        <f t="shared" si="9"/>
      </c>
      <c r="E40" s="11">
        <f t="shared" si="10"/>
      </c>
      <c r="F40" s="3">
        <f t="shared" si="11"/>
      </c>
    </row>
    <row r="41" spans="2:6" ht="12.75">
      <c r="B41" s="2"/>
      <c r="C41" s="4">
        <f aca="true" t="shared" si="12" ref="C41:C50">IF(B41="","",VLOOKUP($B41,Dossard,2))</f>
      </c>
      <c r="D41" s="4">
        <f aca="true" t="shared" si="13" ref="D41:D50">IF(C41="","",VLOOKUP($B41,Dossard,3))</f>
      </c>
      <c r="E41" s="11">
        <f aca="true" t="shared" si="14" ref="E41:E50">IF(D41="","",VLOOKUP($B41,Dossard,4))</f>
      </c>
      <c r="F41" s="3">
        <f aca="true" t="shared" si="15" ref="F41:F50">IF(E41="","",VLOOKUP($B41,Dossard,5))</f>
      </c>
    </row>
    <row r="42" spans="2:6" ht="12.75">
      <c r="B42" s="2"/>
      <c r="C42" s="4">
        <f t="shared" si="12"/>
      </c>
      <c r="D42" s="4">
        <f t="shared" si="13"/>
      </c>
      <c r="E42" s="11">
        <f t="shared" si="14"/>
      </c>
      <c r="F42" s="3">
        <f t="shared" si="15"/>
      </c>
    </row>
    <row r="43" spans="2:6" ht="12.75">
      <c r="B43" s="2"/>
      <c r="C43" s="4">
        <f t="shared" si="12"/>
      </c>
      <c r="D43" s="4">
        <f t="shared" si="13"/>
      </c>
      <c r="E43" s="11">
        <f t="shared" si="14"/>
      </c>
      <c r="F43" s="3">
        <f t="shared" si="15"/>
      </c>
    </row>
    <row r="44" spans="2:6" ht="12.75">
      <c r="B44" s="2"/>
      <c r="C44" s="4">
        <f t="shared" si="12"/>
      </c>
      <c r="D44" s="4">
        <f t="shared" si="13"/>
      </c>
      <c r="E44" s="11">
        <f t="shared" si="14"/>
      </c>
      <c r="F44" s="3">
        <f t="shared" si="15"/>
      </c>
    </row>
    <row r="45" spans="2:6" ht="12.75">
      <c r="B45" s="2"/>
      <c r="C45" s="4">
        <f t="shared" si="12"/>
      </c>
      <c r="D45" s="4">
        <f t="shared" si="13"/>
      </c>
      <c r="E45" s="11">
        <f t="shared" si="14"/>
      </c>
      <c r="F45" s="3">
        <f t="shared" si="15"/>
      </c>
    </row>
    <row r="46" spans="2:6" ht="12.75">
      <c r="B46" s="2"/>
      <c r="C46" s="4">
        <f t="shared" si="12"/>
      </c>
      <c r="D46" s="4">
        <f t="shared" si="13"/>
      </c>
      <c r="E46" s="11">
        <f t="shared" si="14"/>
      </c>
      <c r="F46" s="3">
        <f t="shared" si="15"/>
      </c>
    </row>
    <row r="47" spans="2:6" ht="12.75">
      <c r="B47" s="2"/>
      <c r="C47" s="4">
        <f t="shared" si="12"/>
      </c>
      <c r="D47" s="4">
        <f t="shared" si="13"/>
      </c>
      <c r="E47" s="11">
        <f t="shared" si="14"/>
      </c>
      <c r="F47" s="3">
        <f t="shared" si="15"/>
      </c>
    </row>
    <row r="48" spans="2:6" ht="12.75">
      <c r="B48" s="2"/>
      <c r="C48" s="4">
        <f t="shared" si="12"/>
      </c>
      <c r="D48" s="4">
        <f t="shared" si="13"/>
      </c>
      <c r="E48" s="11">
        <f t="shared" si="14"/>
      </c>
      <c r="F48" s="3">
        <f t="shared" si="15"/>
      </c>
    </row>
    <row r="49" spans="2:6" ht="12.75">
      <c r="B49" s="2"/>
      <c r="C49" s="4">
        <f t="shared" si="12"/>
      </c>
      <c r="D49" s="4">
        <f t="shared" si="13"/>
      </c>
      <c r="E49" s="11">
        <f t="shared" si="14"/>
      </c>
      <c r="F49" s="3">
        <f t="shared" si="15"/>
      </c>
    </row>
    <row r="50" spans="2:6" ht="12.75">
      <c r="B50" s="2"/>
      <c r="C50" s="4">
        <f t="shared" si="12"/>
      </c>
      <c r="D50" s="4">
        <f t="shared" si="13"/>
      </c>
      <c r="E50" s="11">
        <f t="shared" si="14"/>
      </c>
      <c r="F50" s="3">
        <f t="shared" si="15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42">
    <tabColor rgb="FF00B050"/>
  </sheetPr>
  <dimension ref="A1:G62"/>
  <sheetViews>
    <sheetView showZeros="0" zoomScalePageLayoutView="0" workbookViewId="0" topLeftCell="A1">
      <selection activeCell="B8" sqref="B8:F10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Partants!B14</f>
        <v>3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601</v>
      </c>
      <c r="C8" s="20" t="s">
        <v>166</v>
      </c>
      <c r="D8" s="20" t="s">
        <v>167</v>
      </c>
      <c r="E8" s="73" t="s">
        <v>168</v>
      </c>
      <c r="F8" s="1" t="s">
        <v>106</v>
      </c>
      <c r="G8" s="56" t="s">
        <v>169</v>
      </c>
    </row>
    <row r="9" spans="2:7" ht="12.75">
      <c r="B9" s="56">
        <v>602</v>
      </c>
      <c r="C9" s="20" t="s">
        <v>162</v>
      </c>
      <c r="D9" s="20" t="s">
        <v>163</v>
      </c>
      <c r="E9" s="73" t="s">
        <v>164</v>
      </c>
      <c r="F9" s="1" t="s">
        <v>106</v>
      </c>
      <c r="G9" s="56" t="s">
        <v>165</v>
      </c>
    </row>
    <row r="10" spans="2:7" ht="12.75">
      <c r="B10" s="56">
        <v>603</v>
      </c>
      <c r="C10" s="61" t="s">
        <v>170</v>
      </c>
      <c r="D10" s="58" t="s">
        <v>171</v>
      </c>
      <c r="E10" s="72" t="s">
        <v>172</v>
      </c>
      <c r="F10" s="56" t="s">
        <v>106</v>
      </c>
      <c r="G10" s="56" t="s">
        <v>173</v>
      </c>
    </row>
    <row r="11" spans="2:6" ht="12.75">
      <c r="B11" s="3"/>
      <c r="C11" s="4">
        <f aca="true" t="shared" si="0" ref="C11:C17">IF(B11="","",VLOOKUP($B11,Dossard,2))</f>
      </c>
      <c r="D11" s="4">
        <f aca="true" t="shared" si="1" ref="D11:D17">IF(C11="","",VLOOKUP($B11,Dossard,3))</f>
      </c>
      <c r="E11" s="11">
        <f aca="true" t="shared" si="2" ref="E11:E17">IF(D11="","",VLOOKUP($B11,Dossard,4))</f>
      </c>
      <c r="F11" s="3">
        <f aca="true" t="shared" si="3" ref="F11:F17">IF(E11="","",VLOOKUP($B11,Dossard,5))</f>
      </c>
    </row>
    <row r="12" spans="2:6" ht="12.75">
      <c r="B12" s="3"/>
      <c r="C12" s="4">
        <f t="shared" si="0"/>
      </c>
      <c r="D12" s="4">
        <f t="shared" si="1"/>
      </c>
      <c r="E12" s="11">
        <f t="shared" si="2"/>
      </c>
      <c r="F12" s="3">
        <f t="shared" si="3"/>
      </c>
    </row>
    <row r="13" spans="2:6" ht="12.75">
      <c r="B13" s="3"/>
      <c r="C13" s="4">
        <f t="shared" si="0"/>
      </c>
      <c r="D13" s="4">
        <f t="shared" si="1"/>
      </c>
      <c r="E13" s="11">
        <f t="shared" si="2"/>
      </c>
      <c r="F13" s="3">
        <f t="shared" si="3"/>
      </c>
    </row>
    <row r="14" spans="2:6" ht="12.75">
      <c r="B14" s="3"/>
      <c r="C14" s="4">
        <f t="shared" si="0"/>
      </c>
      <c r="D14" s="4">
        <f t="shared" si="1"/>
      </c>
      <c r="E14" s="11">
        <f t="shared" si="2"/>
      </c>
      <c r="F14" s="3">
        <f t="shared" si="3"/>
      </c>
    </row>
    <row r="15" spans="2:6" ht="12.75">
      <c r="B15" s="3"/>
      <c r="C15" s="4">
        <f t="shared" si="0"/>
      </c>
      <c r="D15" s="4">
        <f t="shared" si="1"/>
      </c>
      <c r="E15" s="11">
        <f t="shared" si="2"/>
      </c>
      <c r="F15" s="3">
        <f t="shared" si="3"/>
      </c>
    </row>
    <row r="16" spans="2:6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</row>
    <row r="17" spans="2:6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2:6" ht="12.75">
      <c r="B18" s="3"/>
      <c r="C18" s="4">
        <f aca="true" t="shared" si="4" ref="C18:C27">IF(B18="","",VLOOKUP($B18,Dossard,2))</f>
      </c>
      <c r="D18" s="4">
        <f aca="true" t="shared" si="5" ref="D18:D27">IF(C18="","",VLOOKUP($B18,Dossard,3))</f>
      </c>
      <c r="E18" s="11">
        <f aca="true" t="shared" si="6" ref="E18:E27">IF(D18="","",VLOOKUP($B18,Dossard,4))</f>
      </c>
      <c r="F18" s="3">
        <f aca="true" t="shared" si="7" ref="F18:F27">IF(E18="","",VLOOKUP($B18,Dossard,5))</f>
      </c>
    </row>
    <row r="19" spans="2:6" ht="12.75">
      <c r="B19" s="3"/>
      <c r="C19" s="4">
        <f t="shared" si="4"/>
      </c>
      <c r="D19" s="4">
        <f t="shared" si="5"/>
      </c>
      <c r="E19" s="11">
        <f t="shared" si="6"/>
      </c>
      <c r="F19" s="3">
        <f t="shared" si="7"/>
      </c>
    </row>
    <row r="20" spans="2:6" ht="12.75">
      <c r="B20" s="3"/>
      <c r="C20" s="4">
        <f t="shared" si="4"/>
      </c>
      <c r="D20" s="4">
        <f t="shared" si="5"/>
      </c>
      <c r="E20" s="11">
        <f t="shared" si="6"/>
      </c>
      <c r="F20" s="3">
        <f t="shared" si="7"/>
      </c>
    </row>
    <row r="21" spans="2:6" ht="12.75">
      <c r="B21" s="3"/>
      <c r="C21" s="4">
        <f t="shared" si="4"/>
      </c>
      <c r="D21" s="4">
        <f t="shared" si="5"/>
      </c>
      <c r="E21" s="11">
        <f t="shared" si="6"/>
      </c>
      <c r="F21" s="3">
        <f t="shared" si="7"/>
      </c>
    </row>
    <row r="22" spans="2:6" ht="12.75">
      <c r="B22" s="3"/>
      <c r="C22" s="4">
        <f t="shared" si="4"/>
      </c>
      <c r="D22" s="4">
        <f t="shared" si="5"/>
      </c>
      <c r="E22" s="11">
        <f t="shared" si="6"/>
      </c>
      <c r="F22" s="3">
        <f t="shared" si="7"/>
      </c>
    </row>
    <row r="23" spans="2:6" ht="12.75">
      <c r="B23" s="3"/>
      <c r="C23" s="4">
        <f t="shared" si="4"/>
      </c>
      <c r="D23" s="4">
        <f t="shared" si="5"/>
      </c>
      <c r="E23" s="11">
        <f t="shared" si="6"/>
      </c>
      <c r="F23" s="3">
        <f t="shared" si="7"/>
      </c>
    </row>
    <row r="24" spans="2:6" ht="12.75">
      <c r="B24" s="3"/>
      <c r="C24" s="4">
        <f t="shared" si="4"/>
      </c>
      <c r="D24" s="4">
        <f t="shared" si="5"/>
      </c>
      <c r="E24" s="11">
        <f t="shared" si="6"/>
      </c>
      <c r="F24" s="3">
        <f t="shared" si="7"/>
      </c>
    </row>
    <row r="25" spans="2:6" ht="12.75">
      <c r="B25" s="3"/>
      <c r="C25" s="4">
        <f t="shared" si="4"/>
      </c>
      <c r="D25" s="4">
        <f t="shared" si="5"/>
      </c>
      <c r="E25" s="11">
        <f t="shared" si="6"/>
      </c>
      <c r="F25" s="3">
        <f t="shared" si="7"/>
      </c>
    </row>
    <row r="26" spans="2:6" ht="12.75">
      <c r="B26" s="3"/>
      <c r="C26" s="4">
        <f t="shared" si="4"/>
      </c>
      <c r="D26" s="4">
        <f t="shared" si="5"/>
      </c>
      <c r="E26" s="11">
        <f t="shared" si="6"/>
      </c>
      <c r="F26" s="3">
        <f t="shared" si="7"/>
      </c>
    </row>
    <row r="27" spans="2:6" ht="12.75">
      <c r="B27" s="3"/>
      <c r="C27" s="4">
        <f t="shared" si="4"/>
      </c>
      <c r="D27" s="4">
        <f t="shared" si="5"/>
      </c>
      <c r="E27" s="11">
        <f t="shared" si="6"/>
      </c>
      <c r="F27" s="3">
        <f t="shared" si="7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3">
    <tabColor rgb="FF00B050"/>
  </sheetPr>
  <dimension ref="A1:G62"/>
  <sheetViews>
    <sheetView showZeros="0" zoomScalePageLayoutView="0" workbookViewId="0" topLeftCell="A5">
      <selection activeCell="B17" sqref="B17:F17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10.0039062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Partants!B12</f>
        <v>17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901</v>
      </c>
      <c r="C8" s="61" t="s">
        <v>260</v>
      </c>
      <c r="D8" s="58" t="s">
        <v>171</v>
      </c>
      <c r="E8" s="72" t="s">
        <v>261</v>
      </c>
      <c r="F8" s="56" t="s">
        <v>47</v>
      </c>
      <c r="G8" s="56" t="s">
        <v>262</v>
      </c>
    </row>
    <row r="9" spans="2:7" ht="12.75">
      <c r="B9" s="56">
        <v>902</v>
      </c>
      <c r="C9" s="61" t="s">
        <v>250</v>
      </c>
      <c r="D9" s="58" t="s">
        <v>251</v>
      </c>
      <c r="E9" s="72" t="s">
        <v>252</v>
      </c>
      <c r="F9" s="56" t="s">
        <v>47</v>
      </c>
      <c r="G9" s="56" t="s">
        <v>253</v>
      </c>
    </row>
    <row r="10" spans="2:7" ht="12.75">
      <c r="B10" s="56">
        <v>903</v>
      </c>
      <c r="C10" s="61" t="s">
        <v>247</v>
      </c>
      <c r="D10" s="58" t="s">
        <v>167</v>
      </c>
      <c r="E10" s="72" t="s">
        <v>248</v>
      </c>
      <c r="F10" s="56" t="s">
        <v>47</v>
      </c>
      <c r="G10" s="56" t="s">
        <v>249</v>
      </c>
    </row>
    <row r="11" spans="2:7" ht="12.75">
      <c r="B11" s="56">
        <v>904</v>
      </c>
      <c r="C11" s="61" t="s">
        <v>257</v>
      </c>
      <c r="D11" s="58" t="s">
        <v>171</v>
      </c>
      <c r="E11" s="72" t="s">
        <v>258</v>
      </c>
      <c r="F11" s="56" t="s">
        <v>47</v>
      </c>
      <c r="G11" s="56" t="s">
        <v>259</v>
      </c>
    </row>
    <row r="12" spans="2:7" ht="12.75">
      <c r="B12" s="56">
        <v>906</v>
      </c>
      <c r="C12" s="61" t="s">
        <v>235</v>
      </c>
      <c r="D12" s="58" t="s">
        <v>163</v>
      </c>
      <c r="E12" s="72" t="s">
        <v>236</v>
      </c>
      <c r="F12" s="56" t="s">
        <v>47</v>
      </c>
      <c r="G12" s="56" t="s">
        <v>237</v>
      </c>
    </row>
    <row r="13" spans="2:7" ht="12.75">
      <c r="B13" s="56">
        <v>907</v>
      </c>
      <c r="C13" s="61" t="s">
        <v>254</v>
      </c>
      <c r="D13" s="58" t="s">
        <v>171</v>
      </c>
      <c r="E13" s="72" t="s">
        <v>255</v>
      </c>
      <c r="F13" s="56" t="s">
        <v>47</v>
      </c>
      <c r="G13" s="56" t="s">
        <v>256</v>
      </c>
    </row>
    <row r="14" spans="2:7" ht="12.75">
      <c r="B14" s="56">
        <v>908</v>
      </c>
      <c r="C14" s="61" t="s">
        <v>244</v>
      </c>
      <c r="D14" s="58" t="s">
        <v>167</v>
      </c>
      <c r="E14" s="72" t="s">
        <v>245</v>
      </c>
      <c r="F14" s="56" t="s">
        <v>47</v>
      </c>
      <c r="G14" s="56" t="s">
        <v>246</v>
      </c>
    </row>
    <row r="15" spans="2:7" ht="12.75">
      <c r="B15" s="56">
        <v>909</v>
      </c>
      <c r="C15" s="61" t="s">
        <v>241</v>
      </c>
      <c r="D15" s="58" t="s">
        <v>167</v>
      </c>
      <c r="E15" s="72" t="s">
        <v>242</v>
      </c>
      <c r="F15" s="56" t="s">
        <v>47</v>
      </c>
      <c r="G15" s="56" t="s">
        <v>243</v>
      </c>
    </row>
    <row r="16" spans="2:7" ht="12.75">
      <c r="B16" s="56">
        <v>910</v>
      </c>
      <c r="C16" s="61" t="s">
        <v>263</v>
      </c>
      <c r="D16" s="58" t="s">
        <v>154</v>
      </c>
      <c r="E16" s="72" t="s">
        <v>264</v>
      </c>
      <c r="F16" s="56" t="s">
        <v>47</v>
      </c>
      <c r="G16" s="56" t="s">
        <v>265</v>
      </c>
    </row>
    <row r="17" spans="2:7" ht="12.75">
      <c r="B17" s="56">
        <v>911</v>
      </c>
      <c r="C17" s="61" t="s">
        <v>238</v>
      </c>
      <c r="D17" s="58" t="s">
        <v>159</v>
      </c>
      <c r="E17" s="72" t="s">
        <v>239</v>
      </c>
      <c r="F17" s="56" t="s">
        <v>47</v>
      </c>
      <c r="G17" s="56" t="s">
        <v>240</v>
      </c>
    </row>
    <row r="18" spans="2:7" ht="12.75">
      <c r="B18" s="56">
        <v>912</v>
      </c>
      <c r="C18" s="61" t="s">
        <v>266</v>
      </c>
      <c r="D18" s="58" t="s">
        <v>267</v>
      </c>
      <c r="E18" s="72" t="s">
        <v>268</v>
      </c>
      <c r="F18" s="56" t="s">
        <v>47</v>
      </c>
      <c r="G18" s="56" t="s">
        <v>269</v>
      </c>
    </row>
    <row r="19" spans="2:7" ht="12.75">
      <c r="B19" s="56">
        <v>914</v>
      </c>
      <c r="C19" s="61" t="s">
        <v>488</v>
      </c>
      <c r="D19" s="58" t="s">
        <v>159</v>
      </c>
      <c r="E19" s="72"/>
      <c r="F19" s="56" t="s">
        <v>47</v>
      </c>
      <c r="G19" s="56"/>
    </row>
    <row r="20" spans="2:7" ht="12.75">
      <c r="B20" s="56">
        <v>915</v>
      </c>
      <c r="C20" s="61" t="s">
        <v>489</v>
      </c>
      <c r="D20" s="58" t="s">
        <v>219</v>
      </c>
      <c r="E20" s="72" t="s">
        <v>494</v>
      </c>
      <c r="F20" s="56" t="s">
        <v>47</v>
      </c>
      <c r="G20" s="56"/>
    </row>
    <row r="21" spans="2:7" ht="12.75">
      <c r="B21" s="56">
        <v>916</v>
      </c>
      <c r="C21" s="61" t="s">
        <v>490</v>
      </c>
      <c r="D21" s="58" t="s">
        <v>491</v>
      </c>
      <c r="E21" s="72" t="s">
        <v>495</v>
      </c>
      <c r="F21" s="56" t="s">
        <v>47</v>
      </c>
      <c r="G21" s="56"/>
    </row>
    <row r="22" spans="2:7" ht="12.75">
      <c r="B22" s="56">
        <v>918</v>
      </c>
      <c r="C22" s="61" t="s">
        <v>492</v>
      </c>
      <c r="D22" s="58" t="s">
        <v>493</v>
      </c>
      <c r="E22" s="72"/>
      <c r="F22" s="56" t="s">
        <v>47</v>
      </c>
      <c r="G22" s="56"/>
    </row>
    <row r="23" spans="2:7" ht="12.75">
      <c r="B23" s="56">
        <v>919</v>
      </c>
      <c r="C23" s="61" t="s">
        <v>496</v>
      </c>
      <c r="D23" s="58" t="s">
        <v>497</v>
      </c>
      <c r="E23" s="72"/>
      <c r="F23" s="56" t="s">
        <v>47</v>
      </c>
      <c r="G23" s="56"/>
    </row>
    <row r="24" spans="2:7" ht="12.75">
      <c r="B24" s="56">
        <v>905</v>
      </c>
      <c r="C24" s="61" t="s">
        <v>479</v>
      </c>
      <c r="D24" s="58" t="s">
        <v>480</v>
      </c>
      <c r="E24" s="72" t="s">
        <v>481</v>
      </c>
      <c r="F24" s="56" t="s">
        <v>47</v>
      </c>
      <c r="G24" s="56"/>
    </row>
    <row r="25" spans="2:6" ht="12.75">
      <c r="B25" s="3"/>
      <c r="C25" s="4">
        <f aca="true" t="shared" si="0" ref="C25:C33">IF(B25="","",VLOOKUP($B25,Dossard,2))</f>
      </c>
      <c r="D25" s="4">
        <f aca="true" t="shared" si="1" ref="D25:D33">IF(C25="","",VLOOKUP($B25,Dossard,3))</f>
      </c>
      <c r="E25" s="11">
        <f aca="true" t="shared" si="2" ref="E25:E33">IF(D25="","",VLOOKUP($B25,Dossard,4))</f>
      </c>
      <c r="F25" s="3">
        <f aca="true" t="shared" si="3" ref="F25:F32">IF(E25="","",VLOOKUP($B25,Dossard,5))</f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6" ht="12.75">
      <c r="B28" s="3"/>
      <c r="C28" s="4">
        <f t="shared" si="0"/>
      </c>
      <c r="D28" s="4">
        <f t="shared" si="1"/>
      </c>
      <c r="E28" s="11">
        <f t="shared" si="2"/>
      </c>
      <c r="F28" s="3">
        <f t="shared" si="3"/>
      </c>
    </row>
    <row r="29" spans="2:6" ht="12.75">
      <c r="B29" s="3"/>
      <c r="C29" s="4">
        <f t="shared" si="0"/>
      </c>
      <c r="D29" s="4">
        <f t="shared" si="1"/>
      </c>
      <c r="E29" s="11">
        <f t="shared" si="2"/>
      </c>
      <c r="F29" s="3">
        <f t="shared" si="3"/>
      </c>
    </row>
    <row r="30" spans="2:6" ht="12.75">
      <c r="B30" s="3"/>
      <c r="C30" s="4">
        <f t="shared" si="0"/>
      </c>
      <c r="D30" s="4">
        <f t="shared" si="1"/>
      </c>
      <c r="E30" s="11">
        <f t="shared" si="2"/>
      </c>
      <c r="F30" s="3">
        <f t="shared" si="3"/>
      </c>
    </row>
    <row r="31" spans="2:6" ht="12.75">
      <c r="B31" s="3"/>
      <c r="C31" s="4">
        <f t="shared" si="0"/>
      </c>
      <c r="D31" s="4">
        <f t="shared" si="1"/>
      </c>
      <c r="E31" s="11">
        <f t="shared" si="2"/>
      </c>
      <c r="F31" s="3">
        <f t="shared" si="3"/>
      </c>
    </row>
    <row r="32" spans="2:6" ht="12.75">
      <c r="B32" s="3"/>
      <c r="C32" s="4">
        <f t="shared" si="0"/>
      </c>
      <c r="D32" s="4">
        <f t="shared" si="1"/>
      </c>
      <c r="E32" s="11">
        <f t="shared" si="2"/>
      </c>
      <c r="F32" s="3">
        <f t="shared" si="3"/>
      </c>
    </row>
    <row r="33" spans="2:6" ht="12.75">
      <c r="B33" s="3"/>
      <c r="C33" s="4">
        <f t="shared" si="0"/>
      </c>
      <c r="D33" s="4">
        <f t="shared" si="1"/>
      </c>
      <c r="E33" s="11">
        <f t="shared" si="2"/>
      </c>
      <c r="F33" s="3">
        <f aca="true" t="shared" si="4" ref="F33:F39">IF(E33="","",VLOOKUP($B33,Dossard,5))</f>
      </c>
    </row>
    <row r="34" spans="2:6" ht="12.75">
      <c r="B34" s="3"/>
      <c r="D34" s="4"/>
      <c r="F34" s="3">
        <f t="shared" si="4"/>
      </c>
    </row>
    <row r="35" spans="2:6" ht="12.75">
      <c r="B35" s="3"/>
      <c r="D35" s="4"/>
      <c r="F35" s="3">
        <f t="shared" si="4"/>
      </c>
    </row>
    <row r="36" spans="2:6" ht="12.75">
      <c r="B36" s="3"/>
      <c r="D36" s="4"/>
      <c r="F36" s="3">
        <f t="shared" si="4"/>
      </c>
    </row>
    <row r="37" spans="2:6" ht="12.75">
      <c r="B37" s="3"/>
      <c r="D37" s="4"/>
      <c r="F37" s="3">
        <f t="shared" si="4"/>
      </c>
    </row>
    <row r="38" spans="2:6" ht="12.75">
      <c r="B38" s="3"/>
      <c r="C38" s="4">
        <f>IF(B38="","",VLOOKUP($B38,Dossard,2))</f>
      </c>
      <c r="D38" s="4">
        <f>IF(C38="","",VLOOKUP($B38,Dossard,3))</f>
      </c>
      <c r="E38" s="11">
        <f>IF(D38="","",VLOOKUP($B38,Dossard,4))</f>
      </c>
      <c r="F38" s="3">
        <f t="shared" si="4"/>
      </c>
    </row>
    <row r="39" spans="2:6" ht="12.75">
      <c r="B39" s="3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 t="shared" si="4"/>
      </c>
    </row>
    <row r="40" spans="2:4" ht="15.75">
      <c r="B40" s="3"/>
      <c r="D40" s="21"/>
    </row>
    <row r="41" spans="2:6" ht="12.75">
      <c r="B41" s="3"/>
      <c r="C41" s="4">
        <f aca="true" t="shared" si="5" ref="C41:C50">IF(B41="","",VLOOKUP($B41,Dossard,2))</f>
      </c>
      <c r="D41" s="4">
        <f aca="true" t="shared" si="6" ref="D41:D50">IF(C41="","",VLOOKUP($B41,Dossard,3))</f>
      </c>
      <c r="E41" s="11">
        <f aca="true" t="shared" si="7" ref="E41:E50">IF(D41="","",VLOOKUP($B41,Dossard,4))</f>
      </c>
      <c r="F41" s="3">
        <f aca="true" t="shared" si="8" ref="F41:F50">IF(E41="","",VLOOKUP($B41,Dossard,5))</f>
      </c>
    </row>
    <row r="42" spans="2:6" ht="12.75">
      <c r="B42" s="3"/>
      <c r="C42" s="4">
        <f t="shared" si="5"/>
      </c>
      <c r="D42" s="4">
        <f t="shared" si="6"/>
      </c>
      <c r="E42" s="11">
        <f t="shared" si="7"/>
      </c>
      <c r="F42" s="3">
        <f t="shared" si="8"/>
      </c>
    </row>
    <row r="43" spans="2:6" ht="12.75">
      <c r="B43" s="2"/>
      <c r="C43" s="4">
        <f t="shared" si="5"/>
      </c>
      <c r="D43" s="4">
        <f t="shared" si="6"/>
      </c>
      <c r="E43" s="11">
        <f t="shared" si="7"/>
      </c>
      <c r="F43" s="3">
        <f t="shared" si="8"/>
      </c>
    </row>
    <row r="44" spans="2:6" ht="12.75">
      <c r="B44" s="2"/>
      <c r="C44" s="4">
        <f t="shared" si="5"/>
      </c>
      <c r="D44" s="4">
        <f t="shared" si="6"/>
      </c>
      <c r="E44" s="11">
        <f t="shared" si="7"/>
      </c>
      <c r="F44" s="3">
        <f t="shared" si="8"/>
      </c>
    </row>
    <row r="45" spans="2:6" ht="12.75">
      <c r="B45" s="2"/>
      <c r="C45" s="4">
        <f t="shared" si="5"/>
      </c>
      <c r="D45" s="4">
        <f t="shared" si="6"/>
      </c>
      <c r="E45" s="11">
        <f t="shared" si="7"/>
      </c>
      <c r="F45" s="3">
        <f t="shared" si="8"/>
      </c>
    </row>
    <row r="46" spans="2:6" ht="12.75">
      <c r="B46" s="2"/>
      <c r="C46" s="4">
        <f t="shared" si="5"/>
      </c>
      <c r="D46" s="4">
        <f t="shared" si="6"/>
      </c>
      <c r="E46" s="11">
        <f t="shared" si="7"/>
      </c>
      <c r="F46" s="3">
        <f t="shared" si="8"/>
      </c>
    </row>
    <row r="47" spans="2:6" ht="12.75">
      <c r="B47" s="2"/>
      <c r="C47" s="4">
        <f t="shared" si="5"/>
      </c>
      <c r="D47" s="4">
        <f t="shared" si="6"/>
      </c>
      <c r="E47" s="11">
        <f t="shared" si="7"/>
      </c>
      <c r="F47" s="3">
        <f t="shared" si="8"/>
      </c>
    </row>
    <row r="48" spans="2:6" ht="12.75">
      <c r="B48" s="2"/>
      <c r="C48" s="4">
        <f t="shared" si="5"/>
      </c>
      <c r="D48" s="4">
        <f t="shared" si="6"/>
      </c>
      <c r="E48" s="11">
        <f t="shared" si="7"/>
      </c>
      <c r="F48" s="3">
        <f t="shared" si="8"/>
      </c>
    </row>
    <row r="49" spans="2:6" ht="12.75">
      <c r="B49" s="2"/>
      <c r="C49" s="4">
        <f t="shared" si="5"/>
      </c>
      <c r="D49" s="4">
        <f t="shared" si="6"/>
      </c>
      <c r="E49" s="11">
        <f t="shared" si="7"/>
      </c>
      <c r="F49" s="3">
        <f t="shared" si="8"/>
      </c>
    </row>
    <row r="50" spans="2:6" ht="12.75">
      <c r="B50" s="2"/>
      <c r="C50" s="4">
        <f t="shared" si="5"/>
      </c>
      <c r="D50" s="4">
        <f t="shared" si="6"/>
      </c>
      <c r="E50" s="11">
        <f t="shared" si="7"/>
      </c>
      <c r="F50" s="3">
        <f t="shared" si="8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4">
    <tabColor rgb="FF00B050"/>
  </sheetPr>
  <dimension ref="A1:G62"/>
  <sheetViews>
    <sheetView showZeros="0" zoomScalePageLayoutView="0" workbookViewId="0" topLeftCell="A1">
      <selection activeCell="H17" sqref="H17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36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v>4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501</v>
      </c>
      <c r="C8" s="61" t="s">
        <v>180</v>
      </c>
      <c r="D8" s="61" t="s">
        <v>181</v>
      </c>
      <c r="E8" s="75" t="s">
        <v>182</v>
      </c>
      <c r="F8" s="56" t="s">
        <v>105</v>
      </c>
      <c r="G8" s="56" t="s">
        <v>183</v>
      </c>
    </row>
    <row r="9" spans="2:7" ht="12.75">
      <c r="B9" s="56">
        <v>502</v>
      </c>
      <c r="C9" s="61" t="s">
        <v>174</v>
      </c>
      <c r="D9" s="61" t="s">
        <v>163</v>
      </c>
      <c r="E9" s="75" t="s">
        <v>175</v>
      </c>
      <c r="F9" s="56" t="s">
        <v>105</v>
      </c>
      <c r="G9" s="56" t="s">
        <v>176</v>
      </c>
    </row>
    <row r="10" spans="2:7" ht="12.75">
      <c r="B10" s="56"/>
      <c r="C10" s="61"/>
      <c r="D10" s="58"/>
      <c r="E10" s="72"/>
      <c r="F10" s="56"/>
      <c r="G10" s="56"/>
    </row>
    <row r="11" spans="2:7" ht="12.75">
      <c r="B11" s="56">
        <v>504</v>
      </c>
      <c r="C11" s="61" t="s">
        <v>475</v>
      </c>
      <c r="D11" s="58" t="s">
        <v>159</v>
      </c>
      <c r="E11" s="72"/>
      <c r="F11" s="56" t="s">
        <v>105</v>
      </c>
      <c r="G11" s="56"/>
    </row>
    <row r="12" spans="2:7" ht="12.75">
      <c r="B12" s="56">
        <v>505</v>
      </c>
      <c r="C12" s="61" t="s">
        <v>486</v>
      </c>
      <c r="D12" s="58" t="s">
        <v>219</v>
      </c>
      <c r="E12" s="72" t="s">
        <v>487</v>
      </c>
      <c r="F12" s="56" t="s">
        <v>105</v>
      </c>
      <c r="G12" s="56"/>
    </row>
    <row r="13" spans="2:6" ht="12.75">
      <c r="B13" s="3"/>
      <c r="C13" s="4">
        <f>IF(B13="","",VLOOKUP($B13,Dossard,2))</f>
      </c>
      <c r="D13" s="4">
        <f>IF(C13="","",VLOOKUP($B13,Dossard,3))</f>
      </c>
      <c r="E13" s="11">
        <f>IF(D13="","",VLOOKUP($B13,Dossard,4))</f>
      </c>
      <c r="F13" s="3">
        <f>IF(E13="","",VLOOKUP($B13,Dossard,5))</f>
      </c>
    </row>
    <row r="14" spans="2:6" ht="12.75">
      <c r="B14" s="3"/>
      <c r="C14" s="4">
        <f>IF(B14="","",VLOOKUP($B14,Dossard,2))</f>
      </c>
      <c r="D14" s="4">
        <f>IF(C14="","",VLOOKUP($B14,Dossard,3))</f>
      </c>
      <c r="E14" s="11">
        <f>IF(D14="","",VLOOKUP($B14,Dossard,4))</f>
      </c>
      <c r="F14" s="3">
        <f>IF(E14="","",VLOOKUP($B14,Dossard,5))</f>
      </c>
    </row>
    <row r="15" spans="2:6" ht="12.75">
      <c r="B15" s="3"/>
      <c r="C15" s="4">
        <f>IF(B15="","",VLOOKUP($B15,Dossard,2))</f>
      </c>
      <c r="D15" s="4">
        <f>IF(C15="","",VLOOKUP($B15,Dossard,3))</f>
      </c>
      <c r="E15" s="11">
        <f>IF(D15="","",VLOOKUP($B15,Dossard,4))</f>
      </c>
      <c r="F15" s="3">
        <f>IF(E15="","",VLOOKUP($B15,Dossard,5))</f>
      </c>
    </row>
    <row r="16" spans="2:6" ht="12.75">
      <c r="B16" s="3"/>
      <c r="C16" s="4">
        <f>IF(B16="","",VLOOKUP($B16,Dossard,2))</f>
      </c>
      <c r="D16" s="4">
        <f>IF(C16="","",VLOOKUP($B16,Dossard,3))</f>
      </c>
      <c r="E16" s="11">
        <f>IF(D16="","",VLOOKUP($B16,Dossard,4))</f>
      </c>
      <c r="F16" s="3">
        <f>IF(E16="","",VLOOKUP($B16,Dossard,5))</f>
      </c>
    </row>
    <row r="17" spans="2:6" ht="12.75">
      <c r="B17" s="3"/>
      <c r="C17" s="4">
        <f>IF(B17="","",VLOOKUP($B17,Dossard,2))</f>
      </c>
      <c r="D17" s="4">
        <f>IF(C17="","",VLOOKUP($B17,Dossard,3))</f>
      </c>
      <c r="E17" s="11">
        <f>IF(D17="","",VLOOKUP($B17,Dossard,4))</f>
      </c>
      <c r="F17" s="3">
        <f>IF(E17="","",VLOOKUP($B17,Dossard,5))</f>
      </c>
    </row>
    <row r="18" spans="2:6" ht="12.75">
      <c r="B18" s="3"/>
      <c r="C18" s="4">
        <f aca="true" t="shared" si="0" ref="C18:C27">IF(B18="","",VLOOKUP($B18,Dossard,2))</f>
      </c>
      <c r="D18" s="4">
        <f aca="true" t="shared" si="1" ref="D18:D27">IF(C18="","",VLOOKUP($B18,Dossard,3))</f>
      </c>
      <c r="E18" s="11">
        <f aca="true" t="shared" si="2" ref="E18:E27">IF(D18="","",VLOOKUP($B18,Dossard,4))</f>
      </c>
      <c r="F18" s="3">
        <f aca="true" t="shared" si="3" ref="F18:F27">IF(E18="","",VLOOKUP($B18,Dossard,5))</f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45">
    <tabColor rgb="FF00B050"/>
  </sheetPr>
  <dimension ref="A1:G62"/>
  <sheetViews>
    <sheetView showZeros="0" zoomScalePageLayoutView="0" workbookViewId="0" topLeftCell="A4">
      <selection activeCell="B16" sqref="B16:F17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37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Partants!B7</f>
        <v>10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151</v>
      </c>
      <c r="C8" s="4" t="str">
        <f>IF(B8="","",VLOOKUP($B8,Dossard,2))</f>
        <v>HOSOTTE Adrien</v>
      </c>
      <c r="D8" s="4" t="str">
        <f>IF(C8="","",VLOOKUP($B8,Dossard,3))</f>
        <v>OC GIF VTT</v>
      </c>
      <c r="E8" s="11" t="str">
        <f>IF(D8="","",VLOOKUP($B8,Dossard,4))</f>
        <v>48913330055</v>
      </c>
      <c r="F8" s="3" t="str">
        <f>IF(E8="","",VLOOKUP($B8,Dossard,5))</f>
        <v>Jun</v>
      </c>
    </row>
    <row r="9" spans="2:6" ht="12.75">
      <c r="B9" s="3">
        <v>152</v>
      </c>
      <c r="C9" s="4" t="str">
        <f>IF(B9="","",VLOOKUP($B9,Dossard,2))</f>
        <v>DE SALVO Lucas</v>
      </c>
      <c r="D9" s="4" t="str">
        <f>IF(C9="","",VLOOKUP($B9,Dossard,3))</f>
        <v>B.C. NOISY LE GRAND</v>
      </c>
      <c r="E9" s="11" t="str">
        <f>IF(D9="","",VLOOKUP($B9,Dossard,4))</f>
        <v>48935070239</v>
      </c>
      <c r="F9" s="3" t="str">
        <f>IF(E9="","",VLOOKUP($B9,Dossard,5))</f>
        <v>Jun</v>
      </c>
    </row>
    <row r="10" spans="2:6" ht="12.75">
      <c r="B10" s="3">
        <v>153</v>
      </c>
      <c r="C10" s="4" t="str">
        <f aca="true" t="shared" si="0" ref="C10:C27">IF(B10="","",VLOOKUP($B10,Dossard,2))</f>
        <v>DAVESNE Thomas</v>
      </c>
      <c r="D10" s="4" t="str">
        <f aca="true" t="shared" si="1" ref="D10:D27">IF(C10="","",VLOOKUP($B10,Dossard,3))</f>
        <v>OC GIF VTT</v>
      </c>
      <c r="E10" s="11" t="str">
        <f aca="true" t="shared" si="2" ref="E10:E27">IF(D10="","",VLOOKUP($B10,Dossard,4))</f>
        <v>48913330037</v>
      </c>
      <c r="F10" s="3" t="str">
        <f aca="true" t="shared" si="3" ref="F10:F27">IF(E10="","",VLOOKUP($B10,Dossard,5))</f>
        <v>Jun</v>
      </c>
    </row>
    <row r="11" spans="2:6" ht="12.75">
      <c r="B11" s="3">
        <v>154</v>
      </c>
      <c r="C11" s="4" t="str">
        <f t="shared" si="0"/>
        <v>CHATAIGNER Hannibal</v>
      </c>
      <c r="D11" s="4" t="str">
        <f t="shared" si="1"/>
        <v>B.C. NOISY LE GRAND</v>
      </c>
      <c r="E11" s="11" t="str">
        <f t="shared" si="2"/>
        <v>48935070117</v>
      </c>
      <c r="F11" s="3" t="str">
        <f t="shared" si="3"/>
        <v>Jun</v>
      </c>
    </row>
    <row r="12" spans="2:6" ht="12.75">
      <c r="B12" s="3">
        <v>155</v>
      </c>
      <c r="C12" s="4" t="str">
        <f t="shared" si="0"/>
        <v>ROYER Maxime</v>
      </c>
      <c r="D12" s="4" t="str">
        <f t="shared" si="1"/>
        <v>US METRO TRANSPORTS</v>
      </c>
      <c r="E12" s="11" t="str">
        <f t="shared" si="2"/>
        <v>48750240273</v>
      </c>
      <c r="F12" s="3" t="str">
        <f t="shared" si="3"/>
        <v>Jun</v>
      </c>
    </row>
    <row r="13" spans="2:6" ht="12.75">
      <c r="B13" s="3">
        <v>156</v>
      </c>
      <c r="C13" s="4" t="str">
        <f t="shared" si="0"/>
        <v>LAFORCADE Pierre Amaury</v>
      </c>
      <c r="D13" s="4" t="str">
        <f t="shared" si="1"/>
        <v>OC GIF VTT</v>
      </c>
      <c r="E13" s="11" t="str">
        <f t="shared" si="2"/>
        <v>48913330030</v>
      </c>
      <c r="F13" s="3" t="str">
        <f t="shared" si="3"/>
        <v>Jun</v>
      </c>
    </row>
    <row r="14" spans="2:6" ht="12.75">
      <c r="B14" s="3">
        <v>157</v>
      </c>
      <c r="C14" s="4" t="str">
        <f t="shared" si="0"/>
        <v>LATOUR Thomas</v>
      </c>
      <c r="D14" s="4" t="str">
        <f t="shared" si="1"/>
        <v>A LAON BIKE</v>
      </c>
      <c r="E14" s="11" t="str">
        <f t="shared" si="2"/>
        <v>47020700089</v>
      </c>
      <c r="F14" s="3" t="str">
        <f t="shared" si="3"/>
        <v>Jun</v>
      </c>
    </row>
    <row r="15" spans="2:6" ht="12.75">
      <c r="B15" s="3">
        <v>158</v>
      </c>
      <c r="C15" s="4" t="str">
        <f t="shared" si="0"/>
        <v>ANSARD Jason</v>
      </c>
      <c r="D15" s="4" t="str">
        <f t="shared" si="1"/>
        <v>VS CACIEN</v>
      </c>
      <c r="E15" s="11" t="str">
        <f t="shared" si="2"/>
        <v>44452610377</v>
      </c>
      <c r="F15" s="3" t="str">
        <f t="shared" si="3"/>
        <v>Jun</v>
      </c>
    </row>
    <row r="16" spans="2:6" ht="12.75">
      <c r="B16" s="3">
        <v>159</v>
      </c>
      <c r="C16" s="4" t="str">
        <f t="shared" si="0"/>
        <v>FARDEAU Clément</v>
      </c>
      <c r="D16" s="4" t="str">
        <f t="shared" si="1"/>
        <v>EC MONTGERON VIGNEUX</v>
      </c>
      <c r="E16" s="11" t="str">
        <f t="shared" si="2"/>
        <v>48913070003</v>
      </c>
      <c r="F16" s="3" t="str">
        <f t="shared" si="3"/>
        <v>Jun</v>
      </c>
    </row>
    <row r="17" spans="2:6" ht="12.75">
      <c r="B17" s="3">
        <v>160</v>
      </c>
      <c r="C17" s="4" t="str">
        <f t="shared" si="0"/>
        <v>KERBIQUET Tristan</v>
      </c>
      <c r="D17" s="4" t="str">
        <f t="shared" si="1"/>
        <v>VC ELANCOURT ST QUENTIN EN YVELINES</v>
      </c>
      <c r="E17" s="11" t="str">
        <f t="shared" si="2"/>
        <v>48782260070</v>
      </c>
      <c r="F17" s="3" t="str">
        <f t="shared" si="3"/>
        <v>Jun</v>
      </c>
    </row>
    <row r="18" spans="2:6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6" ht="12.75">
      <c r="B28" s="3"/>
      <c r="C28" s="4">
        <f>IF(B28="","",VLOOKUP($B28,Dossard,2))</f>
      </c>
      <c r="D28" s="4">
        <f>IF(C28="","",VLOOKUP($B28,Dossard,3))</f>
      </c>
      <c r="E28" s="11">
        <f>IF(D28="","",VLOOKUP($B28,Dossard,4))</f>
      </c>
      <c r="F28" s="3">
        <f>IF(E28="","",VLOOKUP($B28,Dossard,5))</f>
      </c>
    </row>
    <row r="29" spans="2:6" ht="12.75">
      <c r="B29" s="3"/>
      <c r="C29" s="4">
        <f>IF(B29="","",VLOOKUP($B29,Dossard,2))</f>
      </c>
      <c r="D29" s="4">
        <f>IF(C29="","",VLOOKUP($B29,Dossard,3))</f>
      </c>
      <c r="E29" s="11">
        <f>IF(D29="","",VLOOKUP($B29,Dossard,4))</f>
      </c>
      <c r="F29" s="3">
        <f>IF(E29="","",VLOOKUP($B29,Dossard,5))</f>
      </c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46">
    <tabColor rgb="FF00B050"/>
  </sheetPr>
  <dimension ref="A1:G62"/>
  <sheetViews>
    <sheetView showZeros="0" zoomScalePageLayoutView="0" workbookViewId="0" topLeftCell="A1">
      <selection activeCell="B9" sqref="B9:F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39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v>1</v>
      </c>
    </row>
    <row r="7" spans="2:7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  <c r="G7" s="24"/>
    </row>
    <row r="8" spans="2:7" ht="12.75">
      <c r="B8" s="56"/>
      <c r="C8" s="20"/>
      <c r="D8" s="20"/>
      <c r="E8" s="73"/>
      <c r="F8" s="1"/>
      <c r="G8" s="59"/>
    </row>
    <row r="9" spans="2:7" ht="12.75">
      <c r="B9" s="56">
        <v>451</v>
      </c>
      <c r="C9" s="20" t="s">
        <v>187</v>
      </c>
      <c r="D9" s="20" t="s">
        <v>171</v>
      </c>
      <c r="E9" s="73" t="s">
        <v>188</v>
      </c>
      <c r="F9" s="1" t="s">
        <v>104</v>
      </c>
      <c r="G9" s="59" t="s">
        <v>189</v>
      </c>
    </row>
    <row r="10" spans="2:7" ht="12.75">
      <c r="B10" s="3"/>
      <c r="C10" s="4">
        <f aca="true" t="shared" si="0" ref="C10:C17">IF(B10="","",VLOOKUP($B10,Dossard,2))</f>
      </c>
      <c r="D10" s="4">
        <f aca="true" t="shared" si="1" ref="D10:D17">IF(C10="","",VLOOKUP($B10,Dossard,3))</f>
      </c>
      <c r="E10" s="11">
        <f aca="true" t="shared" si="2" ref="E10:E17">IF(D10="","",VLOOKUP($B10,Dossard,4))</f>
      </c>
      <c r="F10" s="3">
        <f aca="true" t="shared" si="3" ref="F10:F17">IF(E10="","",VLOOKUP($B10,Dossard,5))</f>
      </c>
      <c r="G10" s="3"/>
    </row>
    <row r="11" spans="2:7" ht="12.75">
      <c r="B11" s="3"/>
      <c r="C11" s="4">
        <f t="shared" si="0"/>
      </c>
      <c r="D11" s="4">
        <f t="shared" si="1"/>
      </c>
      <c r="E11" s="11">
        <f t="shared" si="2"/>
      </c>
      <c r="F11" s="3">
        <f t="shared" si="3"/>
      </c>
      <c r="G11" s="3"/>
    </row>
    <row r="12" spans="2:7" ht="12.75">
      <c r="B12" s="3"/>
      <c r="C12" s="4">
        <f t="shared" si="0"/>
      </c>
      <c r="D12" s="4">
        <f t="shared" si="1"/>
      </c>
      <c r="E12" s="11">
        <f t="shared" si="2"/>
      </c>
      <c r="F12" s="3">
        <f t="shared" si="3"/>
      </c>
      <c r="G12" s="3"/>
    </row>
    <row r="13" spans="2:7" ht="12.75">
      <c r="B13" s="3"/>
      <c r="C13" s="4">
        <f t="shared" si="0"/>
      </c>
      <c r="D13" s="4">
        <f t="shared" si="1"/>
      </c>
      <c r="E13" s="11">
        <f t="shared" si="2"/>
      </c>
      <c r="F13" s="3">
        <f t="shared" si="3"/>
      </c>
      <c r="G13" s="3"/>
    </row>
    <row r="14" spans="2:7" ht="12.75">
      <c r="B14" s="3"/>
      <c r="C14" s="4">
        <f t="shared" si="0"/>
      </c>
      <c r="D14" s="4">
        <f t="shared" si="1"/>
      </c>
      <c r="E14" s="11">
        <f t="shared" si="2"/>
      </c>
      <c r="F14" s="3">
        <f t="shared" si="3"/>
      </c>
      <c r="G14" s="3"/>
    </row>
    <row r="15" spans="2:7" ht="12.75">
      <c r="B15" s="3"/>
      <c r="C15" s="4">
        <f t="shared" si="0"/>
      </c>
      <c r="D15" s="4">
        <f t="shared" si="1"/>
      </c>
      <c r="E15" s="11">
        <f t="shared" si="2"/>
      </c>
      <c r="F15" s="3">
        <f t="shared" si="3"/>
      </c>
      <c r="G15" s="3"/>
    </row>
    <row r="16" spans="2:7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  <c r="G16" s="3"/>
    </row>
    <row r="17" spans="2:7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  <c r="G17" s="3"/>
    </row>
    <row r="18" spans="2:7" ht="12.75">
      <c r="B18" s="3"/>
      <c r="C18" s="4">
        <f aca="true" t="shared" si="4" ref="C18:C27">IF(B18="","",VLOOKUP($B18,Dossard,2))</f>
      </c>
      <c r="D18" s="4">
        <f aca="true" t="shared" si="5" ref="D18:D27">IF(C18="","",VLOOKUP($B18,Dossard,3))</f>
      </c>
      <c r="E18" s="11">
        <f aca="true" t="shared" si="6" ref="E18:E27">IF(D18="","",VLOOKUP($B18,Dossard,4))</f>
      </c>
      <c r="F18" s="3">
        <f aca="true" t="shared" si="7" ref="F18:F27">IF(E18="","",VLOOKUP($B18,Dossard,5))</f>
      </c>
      <c r="G18" s="3"/>
    </row>
    <row r="19" spans="2:7" ht="12.75">
      <c r="B19" s="3"/>
      <c r="C19" s="4">
        <f t="shared" si="4"/>
      </c>
      <c r="D19" s="4">
        <f t="shared" si="5"/>
      </c>
      <c r="E19" s="11">
        <f t="shared" si="6"/>
      </c>
      <c r="F19" s="3">
        <f t="shared" si="7"/>
      </c>
      <c r="G19" s="3"/>
    </row>
    <row r="20" spans="2:7" ht="12.75">
      <c r="B20" s="3"/>
      <c r="C20" s="4">
        <f t="shared" si="4"/>
      </c>
      <c r="D20" s="4">
        <f t="shared" si="5"/>
      </c>
      <c r="E20" s="11">
        <f t="shared" si="6"/>
      </c>
      <c r="F20" s="3">
        <f t="shared" si="7"/>
      </c>
      <c r="G20" s="3"/>
    </row>
    <row r="21" spans="2:7" ht="12.75">
      <c r="B21" s="3"/>
      <c r="C21" s="4">
        <f t="shared" si="4"/>
      </c>
      <c r="D21" s="4">
        <f t="shared" si="5"/>
      </c>
      <c r="E21" s="11">
        <f t="shared" si="6"/>
      </c>
      <c r="F21" s="3">
        <f t="shared" si="7"/>
      </c>
      <c r="G21" s="3"/>
    </row>
    <row r="22" spans="2:7" ht="12.75">
      <c r="B22" s="3"/>
      <c r="C22" s="4">
        <f t="shared" si="4"/>
      </c>
      <c r="D22" s="4">
        <f t="shared" si="5"/>
      </c>
      <c r="E22" s="11">
        <f t="shared" si="6"/>
      </c>
      <c r="F22" s="3">
        <f t="shared" si="7"/>
      </c>
      <c r="G22" s="3"/>
    </row>
    <row r="23" spans="2:7" ht="12.75">
      <c r="B23" s="3"/>
      <c r="C23" s="4">
        <f t="shared" si="4"/>
      </c>
      <c r="D23" s="4">
        <f t="shared" si="5"/>
      </c>
      <c r="E23" s="11">
        <f t="shared" si="6"/>
      </c>
      <c r="F23" s="3">
        <f t="shared" si="7"/>
      </c>
      <c r="G23" s="3"/>
    </row>
    <row r="24" spans="2:7" ht="12.75">
      <c r="B24" s="3"/>
      <c r="C24" s="4">
        <f t="shared" si="4"/>
      </c>
      <c r="D24" s="4">
        <f t="shared" si="5"/>
      </c>
      <c r="E24" s="11">
        <f t="shared" si="6"/>
      </c>
      <c r="F24" s="3">
        <f t="shared" si="7"/>
      </c>
      <c r="G24" s="3"/>
    </row>
    <row r="25" spans="2:7" ht="12.75">
      <c r="B25" s="3"/>
      <c r="C25" s="4">
        <f t="shared" si="4"/>
      </c>
      <c r="D25" s="4">
        <f t="shared" si="5"/>
      </c>
      <c r="E25" s="11">
        <f t="shared" si="6"/>
      </c>
      <c r="F25" s="3">
        <f t="shared" si="7"/>
      </c>
      <c r="G25" s="3"/>
    </row>
    <row r="26" spans="2:7" ht="12.75">
      <c r="B26" s="3"/>
      <c r="C26" s="4">
        <f t="shared" si="4"/>
      </c>
      <c r="D26" s="4">
        <f t="shared" si="5"/>
      </c>
      <c r="E26" s="11">
        <f t="shared" si="6"/>
      </c>
      <c r="F26" s="3">
        <f t="shared" si="7"/>
      </c>
      <c r="G26" s="3"/>
    </row>
    <row r="27" spans="2:7" ht="12.75">
      <c r="B27" s="3"/>
      <c r="C27" s="4">
        <f t="shared" si="4"/>
      </c>
      <c r="D27" s="4">
        <f t="shared" si="5"/>
      </c>
      <c r="E27" s="11">
        <f t="shared" si="6"/>
      </c>
      <c r="F27" s="3">
        <f t="shared" si="7"/>
      </c>
      <c r="G27" s="3"/>
    </row>
    <row r="28" spans="2:7" ht="12.75">
      <c r="B28" s="3"/>
      <c r="D28" s="4"/>
      <c r="G28" s="3"/>
    </row>
    <row r="29" spans="2:7" ht="12.75">
      <c r="B29" s="3"/>
      <c r="D29" s="4"/>
      <c r="G29" s="3"/>
    </row>
    <row r="30" spans="2:7" ht="12.75">
      <c r="B30" s="3"/>
      <c r="D30" s="4"/>
      <c r="G30" s="3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F0"/>
  </sheetPr>
  <dimension ref="A1:Q1011"/>
  <sheetViews>
    <sheetView zoomScalePageLayoutView="0" workbookViewId="0" topLeftCell="A1">
      <pane ySplit="1" topLeftCell="A654" activePane="bottomLeft" state="frozen"/>
      <selection pane="topLeft" activeCell="A1" sqref="A1:G3"/>
      <selection pane="bottomLeft" activeCell="C668" sqref="C668"/>
    </sheetView>
  </sheetViews>
  <sheetFormatPr defaultColWidth="11.421875" defaultRowHeight="12.75"/>
  <cols>
    <col min="1" max="1" width="14.140625" style="61" bestFit="1" customWidth="1"/>
    <col min="2" max="2" width="7.421875" style="61" customWidth="1"/>
    <col min="3" max="3" width="30.7109375" style="61" bestFit="1" customWidth="1"/>
    <col min="4" max="4" width="31.00390625" style="58" bestFit="1" customWidth="1"/>
    <col min="5" max="5" width="12.140625" style="72" bestFit="1" customWidth="1"/>
    <col min="6" max="6" width="8.28125" style="56" bestFit="1" customWidth="1"/>
    <col min="7" max="7" width="11.7109375" style="56" bestFit="1" customWidth="1"/>
    <col min="8" max="8" width="3.421875" style="61" customWidth="1"/>
    <col min="9" max="9" width="25.28125" style="57" bestFit="1" customWidth="1"/>
    <col min="10" max="10" width="27.00390625" style="61" bestFit="1" customWidth="1"/>
    <col min="11" max="11" width="10.57421875" style="61" bestFit="1" customWidth="1"/>
    <col min="12" max="12" width="9.140625" style="61" bestFit="1" customWidth="1"/>
    <col min="13" max="13" width="5.28125" style="61" customWidth="1"/>
    <col min="14" max="14" width="22.28125" style="61" bestFit="1" customWidth="1"/>
    <col min="15" max="15" width="29.8515625" style="61" bestFit="1" customWidth="1"/>
    <col min="16" max="16" width="9.57421875" style="61" bestFit="1" customWidth="1"/>
    <col min="17" max="16384" width="11.421875" style="61" customWidth="1"/>
  </cols>
  <sheetData>
    <row r="1" spans="2:6" ht="12.75">
      <c r="B1" s="56" t="s">
        <v>0</v>
      </c>
      <c r="C1" s="56" t="s">
        <v>21</v>
      </c>
      <c r="D1" s="56" t="s">
        <v>1</v>
      </c>
      <c r="E1" s="62" t="s">
        <v>3</v>
      </c>
      <c r="F1" s="56" t="s">
        <v>2</v>
      </c>
    </row>
    <row r="2" spans="1:14" ht="12.75">
      <c r="A2" s="61" t="s">
        <v>18</v>
      </c>
      <c r="B2" s="56">
        <v>1</v>
      </c>
      <c r="C2" s="20" t="s">
        <v>327</v>
      </c>
      <c r="D2" s="20" t="s">
        <v>167</v>
      </c>
      <c r="E2" s="73" t="s">
        <v>328</v>
      </c>
      <c r="F2" s="1" t="s">
        <v>55</v>
      </c>
      <c r="G2" s="56" t="s">
        <v>329</v>
      </c>
      <c r="I2" s="76"/>
      <c r="J2" s="76"/>
      <c r="K2" s="1"/>
      <c r="L2" s="1"/>
      <c r="M2" s="56"/>
      <c r="N2" s="57"/>
    </row>
    <row r="3" spans="2:17" ht="12.75">
      <c r="B3" s="56">
        <v>2</v>
      </c>
      <c r="C3" s="20" t="s">
        <v>330</v>
      </c>
      <c r="D3" s="20" t="s">
        <v>331</v>
      </c>
      <c r="E3" s="73" t="s">
        <v>332</v>
      </c>
      <c r="F3" s="1" t="s">
        <v>55</v>
      </c>
      <c r="G3" s="56" t="s">
        <v>333</v>
      </c>
      <c r="I3" s="61"/>
      <c r="J3" s="76"/>
      <c r="K3" s="62"/>
      <c r="L3" s="1"/>
      <c r="M3" s="56"/>
      <c r="N3" s="57"/>
      <c r="Q3" s="1"/>
    </row>
    <row r="4" spans="2:14" ht="12.75">
      <c r="B4" s="56">
        <v>3</v>
      </c>
      <c r="C4" s="20" t="s">
        <v>324</v>
      </c>
      <c r="D4" s="20" t="s">
        <v>163</v>
      </c>
      <c r="E4" s="73" t="s">
        <v>325</v>
      </c>
      <c r="F4" s="1" t="s">
        <v>55</v>
      </c>
      <c r="G4" s="56" t="s">
        <v>326</v>
      </c>
      <c r="I4" s="61"/>
      <c r="K4" s="56"/>
      <c r="L4" s="1"/>
      <c r="M4" s="56"/>
      <c r="N4" s="57"/>
    </row>
    <row r="5" spans="2:14" ht="12.75">
      <c r="B5" s="56">
        <v>4</v>
      </c>
      <c r="C5" s="20" t="s">
        <v>320</v>
      </c>
      <c r="D5" s="20" t="s">
        <v>321</v>
      </c>
      <c r="E5" s="73" t="s">
        <v>322</v>
      </c>
      <c r="F5" s="1" t="s">
        <v>55</v>
      </c>
      <c r="G5" s="56" t="s">
        <v>323</v>
      </c>
      <c r="I5" s="61"/>
      <c r="J5" s="58"/>
      <c r="K5" s="72"/>
      <c r="L5" s="56"/>
      <c r="M5" s="56"/>
      <c r="N5" s="57"/>
    </row>
    <row r="6" spans="2:14" ht="12.75">
      <c r="B6" s="56">
        <v>5</v>
      </c>
      <c r="C6" s="20" t="s">
        <v>337</v>
      </c>
      <c r="D6" s="20" t="s">
        <v>338</v>
      </c>
      <c r="E6" s="73" t="s">
        <v>339</v>
      </c>
      <c r="F6" s="1" t="s">
        <v>55</v>
      </c>
      <c r="G6" s="56" t="s">
        <v>340</v>
      </c>
      <c r="I6" s="61"/>
      <c r="J6" s="58"/>
      <c r="K6" s="72"/>
      <c r="L6" s="56"/>
      <c r="M6" s="56"/>
      <c r="N6" s="57"/>
    </row>
    <row r="7" spans="2:14" ht="12.75">
      <c r="B7" s="56">
        <v>6</v>
      </c>
      <c r="C7" s="20" t="s">
        <v>334</v>
      </c>
      <c r="D7" s="20" t="s">
        <v>159</v>
      </c>
      <c r="E7" s="73" t="s">
        <v>335</v>
      </c>
      <c r="F7" s="1" t="s">
        <v>55</v>
      </c>
      <c r="G7" s="56" t="s">
        <v>336</v>
      </c>
      <c r="I7" s="76"/>
      <c r="J7" s="76"/>
      <c r="K7" s="1"/>
      <c r="L7" s="1"/>
      <c r="M7" s="56"/>
      <c r="N7" s="57"/>
    </row>
    <row r="8" spans="2:13" ht="12.75">
      <c r="B8" s="56">
        <v>7</v>
      </c>
      <c r="C8" s="61" t="s">
        <v>341</v>
      </c>
      <c r="D8" s="58" t="s">
        <v>342</v>
      </c>
      <c r="E8" s="72" t="s">
        <v>343</v>
      </c>
      <c r="F8" s="56" t="s">
        <v>55</v>
      </c>
      <c r="G8" s="56" t="s">
        <v>344</v>
      </c>
      <c r="I8" s="76"/>
      <c r="J8" s="76"/>
      <c r="K8" s="1"/>
      <c r="L8" s="1"/>
      <c r="M8" s="56"/>
    </row>
    <row r="9" spans="2:13" ht="12.75">
      <c r="B9" s="56">
        <v>8</v>
      </c>
      <c r="C9" s="61" t="s">
        <v>477</v>
      </c>
      <c r="D9" s="58" t="s">
        <v>129</v>
      </c>
      <c r="F9" s="56" t="s">
        <v>55</v>
      </c>
      <c r="I9" s="61"/>
      <c r="J9" s="76"/>
      <c r="K9" s="62"/>
      <c r="L9" s="1"/>
      <c r="M9" s="56"/>
    </row>
    <row r="10" spans="2:13" ht="12.75">
      <c r="B10" s="56">
        <v>9</v>
      </c>
      <c r="I10" s="61"/>
      <c r="K10" s="56"/>
      <c r="L10" s="1"/>
      <c r="M10" s="56"/>
    </row>
    <row r="11" spans="2:13" ht="12.75">
      <c r="B11" s="56">
        <v>10</v>
      </c>
      <c r="I11" s="76"/>
      <c r="J11" s="76"/>
      <c r="K11" s="1"/>
      <c r="L11" s="1"/>
      <c r="M11" s="56"/>
    </row>
    <row r="12" spans="2:13" ht="12.75">
      <c r="B12" s="56">
        <v>11</v>
      </c>
      <c r="I12" s="61"/>
      <c r="J12" s="58"/>
      <c r="K12" s="72"/>
      <c r="L12" s="56"/>
      <c r="M12" s="56"/>
    </row>
    <row r="13" spans="2:13" ht="12.75">
      <c r="B13" s="56">
        <v>12</v>
      </c>
      <c r="I13" s="76"/>
      <c r="J13" s="76"/>
      <c r="K13" s="1"/>
      <c r="L13" s="1"/>
      <c r="M13" s="56"/>
    </row>
    <row r="14" spans="2:13" ht="12.75">
      <c r="B14" s="56">
        <v>13</v>
      </c>
      <c r="I14" s="76"/>
      <c r="J14" s="76"/>
      <c r="K14" s="1"/>
      <c r="L14" s="1"/>
      <c r="M14" s="56"/>
    </row>
    <row r="15" spans="2:17" ht="12.75">
      <c r="B15" s="56">
        <v>14</v>
      </c>
      <c r="I15" s="76"/>
      <c r="J15" s="76"/>
      <c r="K15" s="1"/>
      <c r="L15" s="1"/>
      <c r="M15" s="56"/>
      <c r="P15" s="56"/>
      <c r="Q15" s="56"/>
    </row>
    <row r="16" spans="2:17" ht="12.75">
      <c r="B16" s="56">
        <v>15</v>
      </c>
      <c r="I16" s="61"/>
      <c r="J16" s="76"/>
      <c r="K16" s="56"/>
      <c r="L16" s="1"/>
      <c r="M16" s="56"/>
      <c r="P16" s="56"/>
      <c r="Q16" s="56"/>
    </row>
    <row r="17" spans="2:17" ht="12.75">
      <c r="B17" s="56">
        <v>16</v>
      </c>
      <c r="I17" s="76"/>
      <c r="J17" s="76"/>
      <c r="K17" s="1"/>
      <c r="L17" s="1"/>
      <c r="M17" s="56"/>
      <c r="P17" s="56"/>
      <c r="Q17" s="56"/>
    </row>
    <row r="18" spans="2:17" ht="12.75">
      <c r="B18" s="56">
        <v>17</v>
      </c>
      <c r="I18" s="76"/>
      <c r="J18" s="76"/>
      <c r="K18" s="1"/>
      <c r="L18" s="1"/>
      <c r="M18" s="56"/>
      <c r="O18" s="58"/>
      <c r="P18" s="62"/>
      <c r="Q18" s="56"/>
    </row>
    <row r="19" spans="2:17" ht="12.75">
      <c r="B19" s="56">
        <v>18</v>
      </c>
      <c r="I19" s="76"/>
      <c r="J19" s="76"/>
      <c r="K19" s="1"/>
      <c r="L19" s="1"/>
      <c r="M19" s="56"/>
      <c r="O19" s="58"/>
      <c r="P19" s="62"/>
      <c r="Q19" s="56"/>
    </row>
    <row r="20" spans="2:17" ht="12.75">
      <c r="B20" s="56">
        <v>19</v>
      </c>
      <c r="I20" s="61"/>
      <c r="J20" s="58"/>
      <c r="K20" s="62"/>
      <c r="L20" s="1"/>
      <c r="M20" s="56"/>
      <c r="O20" s="58"/>
      <c r="P20" s="62"/>
      <c r="Q20" s="56"/>
    </row>
    <row r="21" spans="2:17" ht="12.75">
      <c r="B21" s="56">
        <v>20</v>
      </c>
      <c r="I21" s="61"/>
      <c r="J21" s="58"/>
      <c r="K21" s="72"/>
      <c r="L21" s="56"/>
      <c r="M21" s="56"/>
      <c r="P21" s="56"/>
      <c r="Q21" s="56"/>
    </row>
    <row r="22" spans="2:17" ht="12.75">
      <c r="B22" s="56">
        <v>21</v>
      </c>
      <c r="I22" s="76"/>
      <c r="J22" s="76"/>
      <c r="K22" s="1"/>
      <c r="L22" s="1"/>
      <c r="M22" s="56"/>
      <c r="P22" s="56"/>
      <c r="Q22" s="56"/>
    </row>
    <row r="23" spans="2:17" ht="12.75">
      <c r="B23" s="56">
        <v>22</v>
      </c>
      <c r="I23" s="61"/>
      <c r="J23" s="58"/>
      <c r="K23" s="72"/>
      <c r="L23" s="56"/>
      <c r="M23" s="56"/>
      <c r="P23" s="56"/>
      <c r="Q23" s="56"/>
    </row>
    <row r="24" spans="2:17" ht="12.75">
      <c r="B24" s="56">
        <v>23</v>
      </c>
      <c r="M24" s="56"/>
      <c r="O24" s="58"/>
      <c r="P24" s="62"/>
      <c r="Q24" s="56"/>
    </row>
    <row r="25" spans="2:17" ht="12.75">
      <c r="B25" s="56">
        <v>24</v>
      </c>
      <c r="M25" s="56"/>
      <c r="O25" s="58"/>
      <c r="P25" s="62"/>
      <c r="Q25" s="56"/>
    </row>
    <row r="26" spans="2:17" ht="12.75">
      <c r="B26" s="56">
        <v>25</v>
      </c>
      <c r="M26" s="56"/>
      <c r="N26" s="20"/>
      <c r="O26" s="20"/>
      <c r="P26" s="20"/>
      <c r="Q26" s="20"/>
    </row>
    <row r="27" spans="2:17" ht="12.75">
      <c r="B27" s="56">
        <v>26</v>
      </c>
      <c r="L27" s="1"/>
      <c r="M27" s="56"/>
      <c r="N27" s="20"/>
      <c r="O27" s="20"/>
      <c r="P27" s="20"/>
      <c r="Q27" s="20"/>
    </row>
    <row r="28" spans="2:17" ht="12.75">
      <c r="B28" s="56">
        <v>27</v>
      </c>
      <c r="I28" s="61"/>
      <c r="J28" s="58"/>
      <c r="K28" s="72"/>
      <c r="L28" s="56"/>
      <c r="M28" s="56"/>
      <c r="N28" s="20"/>
      <c r="O28" s="20"/>
      <c r="P28" s="20"/>
      <c r="Q28" s="20"/>
    </row>
    <row r="29" spans="2:17" ht="12.75">
      <c r="B29" s="56">
        <v>28</v>
      </c>
      <c r="I29" s="61"/>
      <c r="J29" s="58"/>
      <c r="K29" s="72"/>
      <c r="L29" s="56"/>
      <c r="M29" s="56"/>
      <c r="N29" s="20"/>
      <c r="O29" s="20"/>
      <c r="P29" s="20"/>
      <c r="Q29" s="20"/>
    </row>
    <row r="30" spans="2:17" ht="12.75">
      <c r="B30" s="56">
        <v>29</v>
      </c>
      <c r="I30" s="61"/>
      <c r="J30" s="58"/>
      <c r="K30" s="72"/>
      <c r="L30" s="56"/>
      <c r="M30" s="56"/>
      <c r="N30" s="20"/>
      <c r="O30" s="20"/>
      <c r="P30" s="20"/>
      <c r="Q30" s="20"/>
    </row>
    <row r="31" spans="2:17" ht="12.75">
      <c r="B31" s="56">
        <v>30</v>
      </c>
      <c r="I31" s="61"/>
      <c r="J31" s="58"/>
      <c r="K31" s="72"/>
      <c r="L31" s="56"/>
      <c r="M31" s="56"/>
      <c r="N31" s="20"/>
      <c r="O31" s="20"/>
      <c r="P31" s="20"/>
      <c r="Q31" s="20"/>
    </row>
    <row r="32" spans="2:17" ht="12.75">
      <c r="B32" s="56">
        <v>31</v>
      </c>
      <c r="I32" s="61"/>
      <c r="J32" s="58"/>
      <c r="K32" s="72"/>
      <c r="L32" s="56"/>
      <c r="M32" s="56"/>
      <c r="N32" s="20"/>
      <c r="O32" s="20"/>
      <c r="P32" s="20"/>
      <c r="Q32" s="20"/>
    </row>
    <row r="33" spans="2:14" ht="12.75">
      <c r="B33" s="56">
        <v>32</v>
      </c>
      <c r="I33" s="61"/>
      <c r="J33" s="58"/>
      <c r="K33" s="72"/>
      <c r="L33" s="56"/>
      <c r="M33" s="56"/>
      <c r="N33" s="57"/>
    </row>
    <row r="34" spans="2:14" ht="12.75">
      <c r="B34" s="56">
        <v>33</v>
      </c>
      <c r="I34" s="61"/>
      <c r="J34" s="58"/>
      <c r="K34" s="72"/>
      <c r="L34" s="56"/>
      <c r="M34" s="56"/>
      <c r="N34" s="57"/>
    </row>
    <row r="35" spans="2:14" ht="12.75">
      <c r="B35" s="56">
        <v>34</v>
      </c>
      <c r="I35" s="61"/>
      <c r="J35" s="58"/>
      <c r="K35" s="72"/>
      <c r="L35" s="56"/>
      <c r="M35" s="56"/>
      <c r="N35" s="57"/>
    </row>
    <row r="36" spans="2:14" ht="12.75">
      <c r="B36" s="56">
        <v>35</v>
      </c>
      <c r="I36" s="61"/>
      <c r="J36" s="58"/>
      <c r="K36" s="72"/>
      <c r="L36" s="56"/>
      <c r="M36" s="56"/>
      <c r="N36" s="57"/>
    </row>
    <row r="37" spans="2:14" ht="12.75">
      <c r="B37" s="56">
        <v>36</v>
      </c>
      <c r="I37" s="61"/>
      <c r="J37" s="58"/>
      <c r="K37" s="72"/>
      <c r="L37" s="56"/>
      <c r="M37" s="56"/>
      <c r="N37" s="57"/>
    </row>
    <row r="38" spans="2:17" ht="12.75">
      <c r="B38" s="56">
        <v>37</v>
      </c>
      <c r="I38" s="61"/>
      <c r="J38" s="58"/>
      <c r="K38" s="72"/>
      <c r="L38" s="56"/>
      <c r="M38" s="56"/>
      <c r="O38" s="58"/>
      <c r="P38" s="69"/>
      <c r="Q38" s="56"/>
    </row>
    <row r="39" spans="2:17" ht="12.75">
      <c r="B39" s="56">
        <v>38</v>
      </c>
      <c r="I39" s="61"/>
      <c r="J39" s="58"/>
      <c r="K39" s="72"/>
      <c r="L39" s="56"/>
      <c r="M39" s="56"/>
      <c r="O39" s="58"/>
      <c r="P39" s="69"/>
      <c r="Q39" s="56"/>
    </row>
    <row r="40" spans="2:17" ht="12.75">
      <c r="B40" s="56">
        <v>39</v>
      </c>
      <c r="I40" s="61"/>
      <c r="J40" s="58"/>
      <c r="K40" s="72"/>
      <c r="L40" s="56"/>
      <c r="M40" s="56"/>
      <c r="O40" s="58"/>
      <c r="P40" s="69"/>
      <c r="Q40" s="56"/>
    </row>
    <row r="41" spans="2:17" ht="12.75">
      <c r="B41" s="56">
        <v>40</v>
      </c>
      <c r="I41" s="61"/>
      <c r="J41" s="58"/>
      <c r="K41" s="72"/>
      <c r="L41" s="56"/>
      <c r="M41" s="56"/>
      <c r="O41" s="58"/>
      <c r="P41" s="69"/>
      <c r="Q41" s="56"/>
    </row>
    <row r="42" spans="2:17" ht="12.75">
      <c r="B42" s="56">
        <v>41</v>
      </c>
      <c r="I42" s="61"/>
      <c r="J42" s="58"/>
      <c r="K42" s="72"/>
      <c r="L42" s="56"/>
      <c r="M42" s="56"/>
      <c r="O42" s="58"/>
      <c r="P42" s="69"/>
      <c r="Q42" s="56"/>
    </row>
    <row r="43" spans="2:17" ht="12.75">
      <c r="B43" s="56">
        <v>42</v>
      </c>
      <c r="I43" s="61"/>
      <c r="J43" s="58"/>
      <c r="K43" s="72"/>
      <c r="L43" s="56"/>
      <c r="M43" s="56"/>
      <c r="O43" s="58"/>
      <c r="P43" s="69"/>
      <c r="Q43" s="56"/>
    </row>
    <row r="44" spans="2:17" ht="12.75">
      <c r="B44" s="56">
        <v>43</v>
      </c>
      <c r="I44" s="61"/>
      <c r="J44" s="58"/>
      <c r="K44" s="72"/>
      <c r="L44" s="56"/>
      <c r="M44" s="56"/>
      <c r="O44" s="58"/>
      <c r="P44" s="69"/>
      <c r="Q44" s="56"/>
    </row>
    <row r="45" spans="2:17" ht="12.75">
      <c r="B45" s="56">
        <v>44</v>
      </c>
      <c r="I45" s="61"/>
      <c r="J45" s="58"/>
      <c r="K45" s="72"/>
      <c r="L45" s="56"/>
      <c r="M45" s="56"/>
      <c r="O45" s="58"/>
      <c r="P45" s="69"/>
      <c r="Q45" s="56"/>
    </row>
    <row r="46" spans="2:17" ht="12.75">
      <c r="B46" s="56">
        <v>45</v>
      </c>
      <c r="I46" s="61"/>
      <c r="J46" s="58"/>
      <c r="K46" s="72"/>
      <c r="L46" s="56"/>
      <c r="M46" s="56"/>
      <c r="O46" s="58"/>
      <c r="P46" s="69"/>
      <c r="Q46" s="56"/>
    </row>
    <row r="47" spans="2:17" ht="12.75">
      <c r="B47" s="56">
        <v>46</v>
      </c>
      <c r="I47" s="61"/>
      <c r="J47" s="58"/>
      <c r="K47" s="72"/>
      <c r="L47" s="56"/>
      <c r="M47" s="56"/>
      <c r="O47" s="58"/>
      <c r="P47" s="69"/>
      <c r="Q47" s="56"/>
    </row>
    <row r="48" spans="2:17" ht="12.75">
      <c r="B48" s="56">
        <v>47</v>
      </c>
      <c r="I48" s="61"/>
      <c r="J48" s="58"/>
      <c r="K48" s="72"/>
      <c r="L48" s="56"/>
      <c r="M48" s="56"/>
      <c r="O48" s="58"/>
      <c r="P48" s="69"/>
      <c r="Q48" s="56"/>
    </row>
    <row r="49" spans="2:17" ht="12.75">
      <c r="B49" s="56">
        <v>48</v>
      </c>
      <c r="I49" s="61"/>
      <c r="J49" s="58"/>
      <c r="K49" s="72"/>
      <c r="L49" s="56"/>
      <c r="M49" s="56"/>
      <c r="P49" s="56"/>
      <c r="Q49" s="56"/>
    </row>
    <row r="50" spans="2:17" ht="12.75">
      <c r="B50" s="56">
        <v>49</v>
      </c>
      <c r="I50" s="61"/>
      <c r="J50" s="58"/>
      <c r="K50" s="72"/>
      <c r="L50" s="56"/>
      <c r="M50" s="56"/>
      <c r="O50" s="58"/>
      <c r="P50" s="69"/>
      <c r="Q50" s="56"/>
    </row>
    <row r="51" spans="2:17" ht="12.75">
      <c r="B51" s="56">
        <v>50</v>
      </c>
      <c r="I51" s="61"/>
      <c r="J51" s="58"/>
      <c r="K51" s="72"/>
      <c r="L51" s="56"/>
      <c r="M51" s="56"/>
      <c r="O51" s="58"/>
      <c r="P51" s="69"/>
      <c r="Q51" s="56"/>
    </row>
    <row r="52" spans="2:17" ht="12.75">
      <c r="B52" s="56">
        <v>51</v>
      </c>
      <c r="I52" s="61"/>
      <c r="J52" s="58"/>
      <c r="K52" s="72"/>
      <c r="L52" s="56"/>
      <c r="M52" s="56"/>
      <c r="P52" s="56"/>
      <c r="Q52" s="56"/>
    </row>
    <row r="53" spans="2:17" ht="12.75">
      <c r="B53" s="56">
        <v>52</v>
      </c>
      <c r="I53" s="61"/>
      <c r="J53" s="58"/>
      <c r="K53" s="72"/>
      <c r="L53" s="56"/>
      <c r="M53" s="56"/>
      <c r="P53" s="56"/>
      <c r="Q53" s="56"/>
    </row>
    <row r="54" spans="2:17" ht="12.75">
      <c r="B54" s="56">
        <v>53</v>
      </c>
      <c r="I54" s="61"/>
      <c r="J54" s="58"/>
      <c r="K54" s="72"/>
      <c r="L54" s="56"/>
      <c r="M54" s="56"/>
      <c r="P54" s="56"/>
      <c r="Q54" s="56"/>
    </row>
    <row r="55" spans="2:17" ht="12.75">
      <c r="B55" s="56">
        <v>54</v>
      </c>
      <c r="I55" s="61"/>
      <c r="J55" s="58"/>
      <c r="K55" s="72"/>
      <c r="L55" s="56"/>
      <c r="M55" s="56"/>
      <c r="P55" s="56"/>
      <c r="Q55" s="56"/>
    </row>
    <row r="56" spans="2:17" ht="12.75">
      <c r="B56" s="56">
        <v>55</v>
      </c>
      <c r="I56" s="61"/>
      <c r="J56" s="58"/>
      <c r="K56" s="72"/>
      <c r="L56" s="56"/>
      <c r="M56" s="56"/>
      <c r="P56" s="56"/>
      <c r="Q56" s="56"/>
    </row>
    <row r="57" spans="2:17" ht="12.75">
      <c r="B57" s="56">
        <v>56</v>
      </c>
      <c r="I57" s="61"/>
      <c r="J57" s="58"/>
      <c r="K57" s="72"/>
      <c r="L57" s="56"/>
      <c r="M57" s="56"/>
      <c r="P57" s="56"/>
      <c r="Q57" s="56"/>
    </row>
    <row r="58" spans="2:17" ht="12.75">
      <c r="B58" s="56">
        <v>57</v>
      </c>
      <c r="I58" s="61"/>
      <c r="J58" s="58"/>
      <c r="K58" s="72"/>
      <c r="L58" s="56"/>
      <c r="M58" s="56"/>
      <c r="P58" s="62"/>
      <c r="Q58" s="56"/>
    </row>
    <row r="59" spans="2:17" ht="12.75">
      <c r="B59" s="56">
        <v>58</v>
      </c>
      <c r="I59" s="61"/>
      <c r="J59" s="58"/>
      <c r="K59" s="72"/>
      <c r="L59" s="56"/>
      <c r="M59" s="56"/>
      <c r="P59" s="56"/>
      <c r="Q59" s="56"/>
    </row>
    <row r="60" spans="2:17" ht="12.75">
      <c r="B60" s="56">
        <v>59</v>
      </c>
      <c r="I60" s="61"/>
      <c r="J60" s="58"/>
      <c r="K60" s="72"/>
      <c r="L60" s="56"/>
      <c r="M60" s="56"/>
      <c r="P60" s="56"/>
      <c r="Q60" s="56"/>
    </row>
    <row r="61" spans="2:17" ht="12.75">
      <c r="B61" s="56">
        <v>60</v>
      </c>
      <c r="I61" s="61"/>
      <c r="J61" s="58"/>
      <c r="K61" s="72"/>
      <c r="L61" s="56"/>
      <c r="M61" s="56"/>
      <c r="O61" s="58"/>
      <c r="P61" s="62"/>
      <c r="Q61" s="56"/>
    </row>
    <row r="62" spans="2:17" ht="12.75">
      <c r="B62" s="56">
        <v>61</v>
      </c>
      <c r="I62" s="61"/>
      <c r="J62" s="58"/>
      <c r="K62" s="72"/>
      <c r="L62" s="56"/>
      <c r="M62" s="56"/>
      <c r="P62" s="56"/>
      <c r="Q62" s="56"/>
    </row>
    <row r="63" spans="2:17" ht="12.75">
      <c r="B63" s="56">
        <v>62</v>
      </c>
      <c r="I63" s="61"/>
      <c r="J63" s="58"/>
      <c r="K63" s="72"/>
      <c r="L63" s="56"/>
      <c r="M63" s="56"/>
      <c r="O63" s="58"/>
      <c r="P63" s="62"/>
      <c r="Q63" s="56"/>
    </row>
    <row r="64" spans="2:17" ht="12.75">
      <c r="B64" s="56">
        <v>63</v>
      </c>
      <c r="I64" s="61"/>
      <c r="J64" s="58"/>
      <c r="K64" s="72"/>
      <c r="L64" s="56"/>
      <c r="M64" s="56"/>
      <c r="P64" s="56"/>
      <c r="Q64" s="56"/>
    </row>
    <row r="65" spans="2:17" ht="12.75">
      <c r="B65" s="56">
        <v>64</v>
      </c>
      <c r="I65" s="61"/>
      <c r="J65" s="58"/>
      <c r="K65" s="72"/>
      <c r="L65" s="56"/>
      <c r="M65" s="56"/>
      <c r="P65" s="56"/>
      <c r="Q65" s="56"/>
    </row>
    <row r="66" spans="2:17" ht="12.75">
      <c r="B66" s="56">
        <v>65</v>
      </c>
      <c r="I66" s="61"/>
      <c r="J66" s="58"/>
      <c r="K66" s="72"/>
      <c r="L66" s="56"/>
      <c r="M66" s="56"/>
      <c r="O66" s="35"/>
      <c r="P66" s="62"/>
      <c r="Q66" s="56"/>
    </row>
    <row r="67" spans="2:17" ht="12.75">
      <c r="B67" s="56">
        <v>66</v>
      </c>
      <c r="I67" s="61"/>
      <c r="J67" s="58"/>
      <c r="K67" s="72"/>
      <c r="L67" s="56"/>
      <c r="M67" s="56"/>
      <c r="O67" s="58"/>
      <c r="P67" s="62"/>
      <c r="Q67" s="56"/>
    </row>
    <row r="68" spans="2:17" ht="12.75">
      <c r="B68" s="56">
        <v>67</v>
      </c>
      <c r="I68" s="61"/>
      <c r="J68" s="58"/>
      <c r="K68" s="72"/>
      <c r="L68" s="56"/>
      <c r="M68" s="56"/>
      <c r="O68" s="58"/>
      <c r="P68" s="62"/>
      <c r="Q68" s="56"/>
    </row>
    <row r="69" spans="2:17" ht="12.75">
      <c r="B69" s="56">
        <v>68</v>
      </c>
      <c r="I69" s="61"/>
      <c r="J69" s="58"/>
      <c r="K69" s="72"/>
      <c r="L69" s="56"/>
      <c r="M69" s="56"/>
      <c r="P69" s="56"/>
      <c r="Q69" s="56"/>
    </row>
    <row r="70" spans="2:17" ht="12.75">
      <c r="B70" s="56">
        <v>69</v>
      </c>
      <c r="I70" s="61"/>
      <c r="J70" s="58"/>
      <c r="K70" s="72"/>
      <c r="L70" s="56"/>
      <c r="M70" s="56"/>
      <c r="O70" s="58"/>
      <c r="P70" s="62"/>
      <c r="Q70" s="56"/>
    </row>
    <row r="71" spans="2:17" ht="12.75">
      <c r="B71" s="56">
        <v>70</v>
      </c>
      <c r="I71" s="61"/>
      <c r="J71" s="58"/>
      <c r="K71" s="72"/>
      <c r="L71" s="56"/>
      <c r="M71" s="56"/>
      <c r="P71" s="56"/>
      <c r="Q71" s="56"/>
    </row>
    <row r="72" spans="2:17" ht="12.75">
      <c r="B72" s="56">
        <v>71</v>
      </c>
      <c r="I72" s="61"/>
      <c r="J72" s="58"/>
      <c r="K72" s="72"/>
      <c r="L72" s="56"/>
      <c r="M72" s="56"/>
      <c r="P72" s="56"/>
      <c r="Q72" s="56"/>
    </row>
    <row r="73" spans="2:17" ht="12.75">
      <c r="B73" s="56">
        <v>72</v>
      </c>
      <c r="I73" s="61"/>
      <c r="J73" s="58"/>
      <c r="K73" s="72"/>
      <c r="L73" s="56"/>
      <c r="M73" s="56"/>
      <c r="P73" s="56"/>
      <c r="Q73" s="56"/>
    </row>
    <row r="74" spans="2:17" ht="12.75">
      <c r="B74" s="56">
        <v>73</v>
      </c>
      <c r="I74" s="61"/>
      <c r="J74" s="58"/>
      <c r="K74" s="72"/>
      <c r="L74" s="56"/>
      <c r="M74" s="56"/>
      <c r="P74" s="56"/>
      <c r="Q74" s="56"/>
    </row>
    <row r="75" spans="2:17" ht="12.75">
      <c r="B75" s="56">
        <v>74</v>
      </c>
      <c r="I75" s="61"/>
      <c r="J75" s="58"/>
      <c r="K75" s="72"/>
      <c r="L75" s="56"/>
      <c r="M75" s="56"/>
      <c r="P75" s="56"/>
      <c r="Q75" s="56"/>
    </row>
    <row r="76" spans="2:17" ht="12.75">
      <c r="B76" s="56">
        <v>75</v>
      </c>
      <c r="I76" s="61"/>
      <c r="J76" s="58"/>
      <c r="K76" s="72"/>
      <c r="L76" s="56"/>
      <c r="M76" s="56"/>
      <c r="O76" s="60"/>
      <c r="P76" s="62"/>
      <c r="Q76" s="56"/>
    </row>
    <row r="77" spans="2:17" ht="12.75">
      <c r="B77" s="56">
        <v>76</v>
      </c>
      <c r="I77" s="61"/>
      <c r="J77" s="58"/>
      <c r="K77" s="72"/>
      <c r="L77" s="56"/>
      <c r="M77" s="56"/>
      <c r="P77" s="56"/>
      <c r="Q77" s="56"/>
    </row>
    <row r="78" spans="2:17" ht="12.75">
      <c r="B78" s="56">
        <v>77</v>
      </c>
      <c r="D78" s="61"/>
      <c r="I78" s="61"/>
      <c r="K78" s="72"/>
      <c r="L78" s="56"/>
      <c r="M78" s="56"/>
      <c r="P78" s="56"/>
      <c r="Q78" s="56"/>
    </row>
    <row r="79" spans="2:17" ht="12.75">
      <c r="B79" s="56">
        <v>78</v>
      </c>
      <c r="D79" s="35"/>
      <c r="I79" s="61"/>
      <c r="J79" s="35"/>
      <c r="K79" s="72"/>
      <c r="L79" s="56"/>
      <c r="M79" s="56"/>
      <c r="O79" s="58"/>
      <c r="P79" s="62"/>
      <c r="Q79" s="56"/>
    </row>
    <row r="80" spans="2:17" ht="12.75">
      <c r="B80" s="56">
        <v>79</v>
      </c>
      <c r="D80" s="35"/>
      <c r="I80" s="61"/>
      <c r="J80" s="35"/>
      <c r="K80" s="72"/>
      <c r="L80" s="56"/>
      <c r="M80" s="56"/>
      <c r="P80" s="56"/>
      <c r="Q80" s="56"/>
    </row>
    <row r="81" spans="2:17" ht="12.75">
      <c r="B81" s="56">
        <v>80</v>
      </c>
      <c r="D81" s="35"/>
      <c r="I81" s="61"/>
      <c r="J81" s="35"/>
      <c r="K81" s="72"/>
      <c r="L81" s="56"/>
      <c r="M81" s="56"/>
      <c r="O81" s="58"/>
      <c r="P81" s="62"/>
      <c r="Q81" s="56"/>
    </row>
    <row r="82" spans="2:17" ht="12.75">
      <c r="B82" s="56">
        <v>81</v>
      </c>
      <c r="D82" s="35"/>
      <c r="I82" s="61"/>
      <c r="J82" s="35"/>
      <c r="K82" s="72"/>
      <c r="L82" s="56"/>
      <c r="M82" s="56"/>
      <c r="O82" s="35"/>
      <c r="P82" s="62"/>
      <c r="Q82" s="56"/>
    </row>
    <row r="83" spans="2:17" ht="12.75">
      <c r="B83" s="56">
        <v>82</v>
      </c>
      <c r="D83" s="35"/>
      <c r="I83" s="61"/>
      <c r="J83" s="35"/>
      <c r="K83" s="72"/>
      <c r="L83" s="56"/>
      <c r="M83" s="56"/>
      <c r="P83" s="56"/>
      <c r="Q83" s="56"/>
    </row>
    <row r="84" spans="2:17" ht="12.75">
      <c r="B84" s="56">
        <v>83</v>
      </c>
      <c r="I84" s="61"/>
      <c r="J84" s="58"/>
      <c r="K84" s="72"/>
      <c r="L84" s="56"/>
      <c r="M84" s="56"/>
      <c r="P84" s="56"/>
      <c r="Q84" s="56"/>
    </row>
    <row r="85" spans="2:17" ht="12.75">
      <c r="B85" s="56">
        <v>84</v>
      </c>
      <c r="I85" s="61"/>
      <c r="J85" s="58"/>
      <c r="K85" s="72"/>
      <c r="L85" s="56"/>
      <c r="M85" s="56"/>
      <c r="O85" s="70"/>
      <c r="P85" s="62"/>
      <c r="Q85" s="56"/>
    </row>
    <row r="86" spans="2:17" ht="12.75">
      <c r="B86" s="56">
        <v>85</v>
      </c>
      <c r="I86" s="61"/>
      <c r="J86" s="58"/>
      <c r="K86" s="72"/>
      <c r="L86" s="56"/>
      <c r="M86" s="56"/>
      <c r="O86" s="58"/>
      <c r="P86" s="62"/>
      <c r="Q86" s="56"/>
    </row>
    <row r="87" spans="2:17" ht="12.75">
      <c r="B87" s="56">
        <v>86</v>
      </c>
      <c r="I87" s="61"/>
      <c r="J87" s="58"/>
      <c r="K87" s="72"/>
      <c r="L87" s="56"/>
      <c r="M87" s="56"/>
      <c r="P87" s="56"/>
      <c r="Q87" s="56"/>
    </row>
    <row r="88" spans="2:17" ht="12.75">
      <c r="B88" s="56">
        <v>87</v>
      </c>
      <c r="I88" s="61"/>
      <c r="J88" s="58"/>
      <c r="K88" s="72"/>
      <c r="L88" s="56"/>
      <c r="M88" s="56"/>
      <c r="O88" s="58"/>
      <c r="P88" s="62"/>
      <c r="Q88" s="56"/>
    </row>
    <row r="89" spans="2:17" ht="12.75">
      <c r="B89" s="56">
        <v>88</v>
      </c>
      <c r="I89" s="61"/>
      <c r="J89" s="58"/>
      <c r="K89" s="72"/>
      <c r="L89" s="56"/>
      <c r="M89" s="56"/>
      <c r="P89" s="56"/>
      <c r="Q89" s="56"/>
    </row>
    <row r="90" spans="2:17" ht="12.75">
      <c r="B90" s="56">
        <v>89</v>
      </c>
      <c r="I90" s="61"/>
      <c r="J90" s="58"/>
      <c r="K90" s="72"/>
      <c r="L90" s="56"/>
      <c r="M90" s="56"/>
      <c r="P90" s="62"/>
      <c r="Q90" s="56"/>
    </row>
    <row r="91" spans="2:17" ht="12.75">
      <c r="B91" s="56">
        <v>90</v>
      </c>
      <c r="I91" s="61"/>
      <c r="J91" s="58"/>
      <c r="K91" s="72"/>
      <c r="L91" s="56"/>
      <c r="M91" s="56"/>
      <c r="N91" s="20"/>
      <c r="O91" s="20"/>
      <c r="P91" s="20"/>
      <c r="Q91" s="20"/>
    </row>
    <row r="92" spans="2:17" ht="12.75">
      <c r="B92" s="56">
        <v>91</v>
      </c>
      <c r="I92" s="61"/>
      <c r="J92" s="58"/>
      <c r="K92" s="72"/>
      <c r="L92" s="56"/>
      <c r="M92" s="56"/>
      <c r="N92" s="20"/>
      <c r="O92" s="20"/>
      <c r="P92" s="20"/>
      <c r="Q92" s="20"/>
    </row>
    <row r="93" spans="2:17" ht="12.75">
      <c r="B93" s="56">
        <v>92</v>
      </c>
      <c r="I93" s="61"/>
      <c r="J93" s="58"/>
      <c r="K93" s="72"/>
      <c r="L93" s="56"/>
      <c r="M93" s="56"/>
      <c r="N93" s="20"/>
      <c r="O93" s="20"/>
      <c r="P93" s="20"/>
      <c r="Q93" s="20"/>
    </row>
    <row r="94" spans="2:17" ht="12.75">
      <c r="B94" s="56">
        <v>93</v>
      </c>
      <c r="I94" s="61"/>
      <c r="J94" s="58"/>
      <c r="K94" s="72"/>
      <c r="L94" s="56"/>
      <c r="M94" s="56"/>
      <c r="N94" s="20"/>
      <c r="O94" s="20"/>
      <c r="P94" s="20"/>
      <c r="Q94" s="20"/>
    </row>
    <row r="95" spans="2:17" ht="12.75">
      <c r="B95" s="56">
        <v>94</v>
      </c>
      <c r="I95" s="61"/>
      <c r="J95" s="58"/>
      <c r="K95" s="72"/>
      <c r="L95" s="56"/>
      <c r="M95" s="56"/>
      <c r="N95" s="20"/>
      <c r="O95" s="20"/>
      <c r="P95" s="20"/>
      <c r="Q95" s="20"/>
    </row>
    <row r="96" spans="2:17" ht="12.75">
      <c r="B96" s="56">
        <v>95</v>
      </c>
      <c r="I96" s="61"/>
      <c r="J96" s="58"/>
      <c r="K96" s="72"/>
      <c r="L96" s="56"/>
      <c r="M96" s="56"/>
      <c r="N96" s="20"/>
      <c r="O96" s="20"/>
      <c r="P96" s="20"/>
      <c r="Q96" s="20"/>
    </row>
    <row r="97" spans="2:17" ht="12.75">
      <c r="B97" s="56">
        <v>96</v>
      </c>
      <c r="I97" s="61"/>
      <c r="J97" s="58"/>
      <c r="K97" s="72"/>
      <c r="L97" s="56"/>
      <c r="M97" s="56"/>
      <c r="N97" s="20"/>
      <c r="O97" s="20"/>
      <c r="P97" s="20"/>
      <c r="Q97" s="20"/>
    </row>
    <row r="98" spans="2:17" ht="12.75">
      <c r="B98" s="56">
        <v>97</v>
      </c>
      <c r="I98" s="61"/>
      <c r="J98" s="58"/>
      <c r="K98" s="72"/>
      <c r="L98" s="56"/>
      <c r="M98" s="56"/>
      <c r="N98" s="20"/>
      <c r="O98" s="20"/>
      <c r="P98" s="20"/>
      <c r="Q98" s="20"/>
    </row>
    <row r="99" spans="2:17" ht="12.75">
      <c r="B99" s="56">
        <v>98</v>
      </c>
      <c r="I99" s="61"/>
      <c r="J99" s="58"/>
      <c r="K99" s="72"/>
      <c r="L99" s="56"/>
      <c r="M99" s="56"/>
      <c r="N99" s="20"/>
      <c r="O99" s="20"/>
      <c r="P99" s="20"/>
      <c r="Q99" s="20"/>
    </row>
    <row r="100" spans="2:17" ht="12.75">
      <c r="B100" s="56">
        <v>99</v>
      </c>
      <c r="I100" s="61"/>
      <c r="J100" s="58"/>
      <c r="K100" s="72"/>
      <c r="L100" s="56"/>
      <c r="M100" s="56"/>
      <c r="N100" s="20"/>
      <c r="O100" s="20"/>
      <c r="P100" s="20"/>
      <c r="Q100" s="20"/>
    </row>
    <row r="101" spans="2:14" ht="12.75">
      <c r="B101" s="56">
        <v>100</v>
      </c>
      <c r="I101" s="61"/>
      <c r="J101" s="58"/>
      <c r="K101" s="72"/>
      <c r="L101" s="56"/>
      <c r="M101" s="56"/>
      <c r="N101" s="57"/>
    </row>
    <row r="102" spans="1:14" ht="12.75">
      <c r="A102" s="61" t="s">
        <v>15</v>
      </c>
      <c r="B102" s="56">
        <v>101</v>
      </c>
      <c r="C102" s="61" t="s">
        <v>306</v>
      </c>
      <c r="D102" s="58" t="s">
        <v>167</v>
      </c>
      <c r="E102" s="72" t="s">
        <v>307</v>
      </c>
      <c r="F102" s="56" t="s">
        <v>51</v>
      </c>
      <c r="G102" s="56" t="s">
        <v>308</v>
      </c>
      <c r="I102" s="76"/>
      <c r="J102" s="76"/>
      <c r="K102" s="1"/>
      <c r="L102" s="1"/>
      <c r="M102" s="56"/>
      <c r="N102" s="57"/>
    </row>
    <row r="103" spans="2:13" ht="12.75">
      <c r="B103" s="56">
        <v>102</v>
      </c>
      <c r="C103" s="61" t="s">
        <v>312</v>
      </c>
      <c r="D103" s="58" t="s">
        <v>313</v>
      </c>
      <c r="E103" s="72" t="s">
        <v>314</v>
      </c>
      <c r="F103" s="56" t="s">
        <v>51</v>
      </c>
      <c r="G103" s="56" t="s">
        <v>315</v>
      </c>
      <c r="I103" s="76"/>
      <c r="J103" s="76"/>
      <c r="K103" s="1"/>
      <c r="L103" s="1"/>
      <c r="M103" s="56"/>
    </row>
    <row r="104" spans="2:13" ht="12.75">
      <c r="B104" s="56">
        <v>103</v>
      </c>
      <c r="C104" s="61" t="s">
        <v>302</v>
      </c>
      <c r="D104" s="58" t="s">
        <v>303</v>
      </c>
      <c r="E104" s="72" t="s">
        <v>304</v>
      </c>
      <c r="F104" s="56" t="s">
        <v>51</v>
      </c>
      <c r="G104" s="56" t="s">
        <v>305</v>
      </c>
      <c r="I104" s="61"/>
      <c r="J104" s="58"/>
      <c r="K104" s="72"/>
      <c r="L104" s="1"/>
      <c r="M104" s="56"/>
    </row>
    <row r="105" spans="2:13" ht="12.75">
      <c r="B105" s="56">
        <v>104</v>
      </c>
      <c r="C105" s="61" t="s">
        <v>299</v>
      </c>
      <c r="D105" s="58" t="s">
        <v>77</v>
      </c>
      <c r="E105" s="72" t="s">
        <v>300</v>
      </c>
      <c r="F105" s="56" t="s">
        <v>51</v>
      </c>
      <c r="G105" s="56" t="s">
        <v>301</v>
      </c>
      <c r="I105" s="61"/>
      <c r="L105" s="1"/>
      <c r="M105" s="56"/>
    </row>
    <row r="106" spans="2:13" ht="12.75">
      <c r="B106" s="56">
        <v>105</v>
      </c>
      <c r="C106" s="61" t="s">
        <v>309</v>
      </c>
      <c r="D106" s="60" t="s">
        <v>167</v>
      </c>
      <c r="E106" s="72" t="s">
        <v>310</v>
      </c>
      <c r="F106" s="56" t="s">
        <v>51</v>
      </c>
      <c r="G106" s="56" t="s">
        <v>311</v>
      </c>
      <c r="I106" s="61"/>
      <c r="J106" s="58"/>
      <c r="K106" s="72"/>
      <c r="L106" s="1"/>
      <c r="M106" s="56"/>
    </row>
    <row r="107" spans="2:13" ht="12.75">
      <c r="B107" s="56">
        <v>106</v>
      </c>
      <c r="C107" s="61" t="s">
        <v>316</v>
      </c>
      <c r="D107" s="58" t="s">
        <v>317</v>
      </c>
      <c r="E107" s="72" t="s">
        <v>318</v>
      </c>
      <c r="F107" s="56" t="s">
        <v>51</v>
      </c>
      <c r="G107" s="56" t="s">
        <v>319</v>
      </c>
      <c r="I107" s="61"/>
      <c r="J107" s="58"/>
      <c r="K107" s="72"/>
      <c r="L107" s="1"/>
      <c r="M107" s="56"/>
    </row>
    <row r="108" spans="2:13" ht="12.75">
      <c r="B108" s="56">
        <v>107</v>
      </c>
      <c r="D108" s="61"/>
      <c r="I108" s="61"/>
      <c r="J108" s="58"/>
      <c r="K108" s="72"/>
      <c r="L108" s="1"/>
      <c r="M108" s="56"/>
    </row>
    <row r="109" spans="2:13" ht="12.75">
      <c r="B109" s="56">
        <v>108</v>
      </c>
      <c r="I109" s="76"/>
      <c r="J109" s="76"/>
      <c r="K109" s="1"/>
      <c r="L109" s="1"/>
      <c r="M109" s="56"/>
    </row>
    <row r="110" spans="2:13" ht="12.75">
      <c r="B110" s="56">
        <v>109</v>
      </c>
      <c r="I110" s="61"/>
      <c r="K110" s="56"/>
      <c r="L110" s="1"/>
      <c r="M110" s="56"/>
    </row>
    <row r="111" spans="2:13" ht="12.75">
      <c r="B111" s="56">
        <v>110</v>
      </c>
      <c r="I111" s="76"/>
      <c r="J111" s="76"/>
      <c r="K111" s="77"/>
      <c r="L111" s="1"/>
      <c r="M111" s="56"/>
    </row>
    <row r="112" spans="2:13" ht="12.75">
      <c r="B112" s="56">
        <v>111</v>
      </c>
      <c r="I112" s="61"/>
      <c r="K112" s="56"/>
      <c r="L112" s="1"/>
      <c r="M112" s="56"/>
    </row>
    <row r="113" spans="2:13" ht="12.75">
      <c r="B113" s="56">
        <v>112</v>
      </c>
      <c r="I113" s="76"/>
      <c r="J113" s="76"/>
      <c r="K113" s="1"/>
      <c r="L113" s="1"/>
      <c r="M113" s="56"/>
    </row>
    <row r="114" spans="2:13" ht="12.75">
      <c r="B114" s="56">
        <v>113</v>
      </c>
      <c r="I114" s="76"/>
      <c r="J114" s="76"/>
      <c r="K114" s="1"/>
      <c r="L114" s="1"/>
      <c r="M114" s="56"/>
    </row>
    <row r="115" spans="2:17" ht="12.75">
      <c r="B115" s="56">
        <v>114</v>
      </c>
      <c r="I115" s="76"/>
      <c r="J115" s="76"/>
      <c r="K115" s="1"/>
      <c r="L115" s="1"/>
      <c r="M115" s="56"/>
      <c r="P115" s="62"/>
      <c r="Q115" s="56"/>
    </row>
    <row r="116" spans="2:17" ht="12.75">
      <c r="B116" s="56">
        <v>115</v>
      </c>
      <c r="I116" s="61"/>
      <c r="L116" s="1"/>
      <c r="M116" s="56"/>
      <c r="N116" s="20"/>
      <c r="O116" s="20"/>
      <c r="P116" s="20"/>
      <c r="Q116" s="20"/>
    </row>
    <row r="117" spans="2:17" ht="12.75">
      <c r="B117" s="56">
        <v>116</v>
      </c>
      <c r="I117" s="76"/>
      <c r="J117" s="58"/>
      <c r="K117" s="1"/>
      <c r="L117" s="1"/>
      <c r="M117" s="56"/>
      <c r="N117" s="20"/>
      <c r="O117" s="20"/>
      <c r="P117" s="20"/>
      <c r="Q117" s="20"/>
    </row>
    <row r="118" spans="2:17" ht="12.75">
      <c r="B118" s="56">
        <v>117</v>
      </c>
      <c r="I118" s="76"/>
      <c r="J118" s="76"/>
      <c r="K118" s="1"/>
      <c r="L118" s="1"/>
      <c r="M118" s="56"/>
      <c r="N118" s="20"/>
      <c r="O118" s="20"/>
      <c r="P118" s="20"/>
      <c r="Q118" s="20"/>
    </row>
    <row r="119" spans="2:17" ht="12.75">
      <c r="B119" s="56">
        <v>118</v>
      </c>
      <c r="M119" s="56"/>
      <c r="N119" s="20"/>
      <c r="O119" s="20"/>
      <c r="P119" s="20"/>
      <c r="Q119" s="20"/>
    </row>
    <row r="120" spans="2:17" ht="12.75">
      <c r="B120" s="56">
        <v>119</v>
      </c>
      <c r="M120" s="56"/>
      <c r="N120" s="20"/>
      <c r="O120" s="20"/>
      <c r="P120" s="20"/>
      <c r="Q120" s="20"/>
    </row>
    <row r="121" spans="2:15" ht="12.75">
      <c r="B121" s="56">
        <v>120</v>
      </c>
      <c r="M121" s="56"/>
      <c r="N121" s="57"/>
      <c r="O121" s="56"/>
    </row>
    <row r="122" spans="2:15" ht="12.75">
      <c r="B122" s="56">
        <v>121</v>
      </c>
      <c r="M122" s="56"/>
      <c r="N122" s="57"/>
      <c r="O122" s="56"/>
    </row>
    <row r="123" spans="2:15" ht="12.75">
      <c r="B123" s="56">
        <v>122</v>
      </c>
      <c r="I123" s="61"/>
      <c r="J123" s="58"/>
      <c r="K123" s="72"/>
      <c r="L123" s="56"/>
      <c r="M123" s="56"/>
      <c r="N123" s="57"/>
      <c r="O123" s="56"/>
    </row>
    <row r="124" spans="2:15" ht="12.75">
      <c r="B124" s="56">
        <v>123</v>
      </c>
      <c r="I124" s="61"/>
      <c r="J124" s="58"/>
      <c r="K124" s="72"/>
      <c r="L124" s="56"/>
      <c r="M124" s="56"/>
      <c r="N124" s="57"/>
      <c r="O124" s="56"/>
    </row>
    <row r="125" spans="2:15" ht="12.75">
      <c r="B125" s="56">
        <v>124</v>
      </c>
      <c r="I125" s="61"/>
      <c r="J125" s="58"/>
      <c r="K125" s="72"/>
      <c r="L125" s="56"/>
      <c r="M125" s="56"/>
      <c r="N125" s="57"/>
      <c r="O125" s="56"/>
    </row>
    <row r="126" spans="2:15" ht="12.75">
      <c r="B126" s="56">
        <v>125</v>
      </c>
      <c r="I126" s="61"/>
      <c r="J126" s="58"/>
      <c r="K126" s="72"/>
      <c r="L126" s="56"/>
      <c r="M126" s="56"/>
      <c r="N126" s="57"/>
      <c r="O126" s="56"/>
    </row>
    <row r="127" spans="2:15" ht="12.75">
      <c r="B127" s="56">
        <v>126</v>
      </c>
      <c r="I127" s="61"/>
      <c r="J127" s="58"/>
      <c r="K127" s="72"/>
      <c r="L127" s="56"/>
      <c r="M127" s="56"/>
      <c r="N127" s="57"/>
      <c r="O127" s="56"/>
    </row>
    <row r="128" spans="2:15" ht="12.75">
      <c r="B128" s="56">
        <v>127</v>
      </c>
      <c r="I128" s="61"/>
      <c r="J128" s="58"/>
      <c r="K128" s="72"/>
      <c r="L128" s="56"/>
      <c r="M128" s="56"/>
      <c r="N128" s="57"/>
      <c r="O128" s="56"/>
    </row>
    <row r="129" spans="2:15" ht="12.75">
      <c r="B129" s="56">
        <v>128</v>
      </c>
      <c r="I129" s="61"/>
      <c r="J129" s="58"/>
      <c r="K129" s="72"/>
      <c r="L129" s="56"/>
      <c r="M129" s="56"/>
      <c r="N129" s="57"/>
      <c r="O129" s="56"/>
    </row>
    <row r="130" spans="2:15" ht="12.75">
      <c r="B130" s="56">
        <v>129</v>
      </c>
      <c r="I130" s="61"/>
      <c r="J130" s="58"/>
      <c r="K130" s="72"/>
      <c r="L130" s="56"/>
      <c r="M130" s="56"/>
      <c r="N130" s="57"/>
      <c r="O130" s="56"/>
    </row>
    <row r="131" spans="2:15" ht="12.75">
      <c r="B131" s="56">
        <v>130</v>
      </c>
      <c r="I131" s="61"/>
      <c r="J131" s="58"/>
      <c r="K131" s="72"/>
      <c r="L131" s="56"/>
      <c r="M131" s="56"/>
      <c r="N131" s="57"/>
      <c r="O131" s="56"/>
    </row>
    <row r="132" spans="2:15" ht="12.75">
      <c r="B132" s="56">
        <v>131</v>
      </c>
      <c r="I132" s="61"/>
      <c r="J132" s="58"/>
      <c r="K132" s="72"/>
      <c r="L132" s="56"/>
      <c r="M132" s="56"/>
      <c r="N132" s="57"/>
      <c r="O132" s="56"/>
    </row>
    <row r="133" spans="2:15" ht="12.75">
      <c r="B133" s="56">
        <v>132</v>
      </c>
      <c r="I133" s="61"/>
      <c r="J133" s="58"/>
      <c r="K133" s="72"/>
      <c r="L133" s="56"/>
      <c r="M133" s="56"/>
      <c r="N133" s="57"/>
      <c r="O133" s="56"/>
    </row>
    <row r="134" spans="2:15" ht="12.75">
      <c r="B134" s="56">
        <v>133</v>
      </c>
      <c r="I134" s="61"/>
      <c r="J134" s="58"/>
      <c r="K134" s="72"/>
      <c r="L134" s="56"/>
      <c r="M134" s="56"/>
      <c r="N134" s="57"/>
      <c r="O134" s="56"/>
    </row>
    <row r="135" spans="2:15" ht="12.75">
      <c r="B135" s="56">
        <v>134</v>
      </c>
      <c r="I135" s="61"/>
      <c r="J135" s="58"/>
      <c r="K135" s="72"/>
      <c r="L135" s="56"/>
      <c r="M135" s="56"/>
      <c r="N135" s="57"/>
      <c r="O135" s="56"/>
    </row>
    <row r="136" spans="2:15" ht="12.75">
      <c r="B136" s="56">
        <v>135</v>
      </c>
      <c r="D136" s="35"/>
      <c r="I136" s="61"/>
      <c r="J136" s="35"/>
      <c r="K136" s="72"/>
      <c r="L136" s="56"/>
      <c r="M136" s="56"/>
      <c r="N136" s="57"/>
      <c r="O136" s="56"/>
    </row>
    <row r="137" spans="2:15" ht="12.75">
      <c r="B137" s="56">
        <v>136</v>
      </c>
      <c r="D137" s="35"/>
      <c r="I137" s="61"/>
      <c r="J137" s="35"/>
      <c r="K137" s="72"/>
      <c r="L137" s="56"/>
      <c r="M137" s="56"/>
      <c r="N137" s="57"/>
      <c r="O137" s="56"/>
    </row>
    <row r="138" spans="2:15" ht="12.75">
      <c r="B138" s="56">
        <v>137</v>
      </c>
      <c r="D138" s="35"/>
      <c r="I138" s="61"/>
      <c r="J138" s="35"/>
      <c r="K138" s="72"/>
      <c r="L138" s="56"/>
      <c r="M138" s="56"/>
      <c r="N138" s="57"/>
      <c r="O138" s="56"/>
    </row>
    <row r="139" spans="2:15" ht="12.75">
      <c r="B139" s="56">
        <v>138</v>
      </c>
      <c r="D139" s="61"/>
      <c r="I139" s="61"/>
      <c r="K139" s="72"/>
      <c r="L139" s="56"/>
      <c r="M139" s="56"/>
      <c r="N139" s="57"/>
      <c r="O139" s="56"/>
    </row>
    <row r="140" spans="2:15" ht="12.75">
      <c r="B140" s="56">
        <v>139</v>
      </c>
      <c r="D140" s="35"/>
      <c r="I140" s="61"/>
      <c r="J140" s="35"/>
      <c r="K140" s="72"/>
      <c r="L140" s="56"/>
      <c r="M140" s="56"/>
      <c r="N140" s="57"/>
      <c r="O140" s="56"/>
    </row>
    <row r="141" spans="2:15" ht="12.75">
      <c r="B141" s="56">
        <v>140</v>
      </c>
      <c r="I141" s="61"/>
      <c r="J141" s="58"/>
      <c r="K141" s="72"/>
      <c r="L141" s="56"/>
      <c r="M141" s="56"/>
      <c r="N141" s="57"/>
      <c r="O141" s="56"/>
    </row>
    <row r="142" spans="2:15" ht="12.75">
      <c r="B142" s="56">
        <v>141</v>
      </c>
      <c r="D142" s="61"/>
      <c r="I142" s="61"/>
      <c r="K142" s="72"/>
      <c r="L142" s="56"/>
      <c r="M142" s="56"/>
      <c r="N142" s="57"/>
      <c r="O142" s="56"/>
    </row>
    <row r="143" spans="2:15" ht="12.75">
      <c r="B143" s="56">
        <v>142</v>
      </c>
      <c r="D143" s="61"/>
      <c r="I143" s="61"/>
      <c r="K143" s="72"/>
      <c r="L143" s="56"/>
      <c r="M143" s="56"/>
      <c r="N143" s="57"/>
      <c r="O143" s="56"/>
    </row>
    <row r="144" spans="2:15" ht="12.75">
      <c r="B144" s="56">
        <v>143</v>
      </c>
      <c r="I144" s="61"/>
      <c r="J144" s="58"/>
      <c r="K144" s="72"/>
      <c r="L144" s="56"/>
      <c r="M144" s="56"/>
      <c r="N144" s="57"/>
      <c r="O144" s="56"/>
    </row>
    <row r="145" spans="2:15" ht="12.75">
      <c r="B145" s="56">
        <v>144</v>
      </c>
      <c r="I145" s="61"/>
      <c r="J145" s="58"/>
      <c r="K145" s="72"/>
      <c r="L145" s="56"/>
      <c r="M145" s="56"/>
      <c r="N145" s="57"/>
      <c r="O145" s="56"/>
    </row>
    <row r="146" spans="2:15" ht="12.75">
      <c r="B146" s="56">
        <v>145</v>
      </c>
      <c r="I146" s="61"/>
      <c r="J146" s="58"/>
      <c r="K146" s="72"/>
      <c r="L146" s="56"/>
      <c r="M146" s="56"/>
      <c r="N146" s="57"/>
      <c r="O146" s="56"/>
    </row>
    <row r="147" spans="2:15" ht="12.75">
      <c r="B147" s="56">
        <v>146</v>
      </c>
      <c r="D147" s="60"/>
      <c r="I147" s="61"/>
      <c r="J147" s="60"/>
      <c r="K147" s="72"/>
      <c r="L147" s="56"/>
      <c r="M147" s="56"/>
      <c r="N147" s="57"/>
      <c r="O147" s="56"/>
    </row>
    <row r="148" spans="2:15" ht="12.75">
      <c r="B148" s="56">
        <v>147</v>
      </c>
      <c r="I148" s="61"/>
      <c r="J148" s="58"/>
      <c r="K148" s="72"/>
      <c r="L148" s="56"/>
      <c r="M148" s="56"/>
      <c r="N148" s="57"/>
      <c r="O148" s="56"/>
    </row>
    <row r="149" spans="2:15" ht="12.75">
      <c r="B149" s="56">
        <v>148</v>
      </c>
      <c r="I149" s="61"/>
      <c r="J149" s="58"/>
      <c r="K149" s="72"/>
      <c r="L149" s="56"/>
      <c r="M149" s="56"/>
      <c r="N149" s="57"/>
      <c r="O149" s="56"/>
    </row>
    <row r="150" spans="2:15" ht="12.75">
      <c r="B150" s="56">
        <v>149</v>
      </c>
      <c r="I150" s="61"/>
      <c r="J150" s="58"/>
      <c r="K150" s="72"/>
      <c r="L150" s="56"/>
      <c r="M150" s="56"/>
      <c r="N150" s="57"/>
      <c r="O150" s="56"/>
    </row>
    <row r="151" spans="2:15" ht="12.75">
      <c r="B151" s="56">
        <v>150</v>
      </c>
      <c r="I151" s="61"/>
      <c r="J151" s="58"/>
      <c r="K151" s="72"/>
      <c r="L151" s="56"/>
      <c r="M151" s="56"/>
      <c r="N151" s="57"/>
      <c r="O151" s="56"/>
    </row>
    <row r="152" spans="1:15" ht="12.75">
      <c r="A152" s="61" t="s">
        <v>13</v>
      </c>
      <c r="B152" s="56">
        <v>151</v>
      </c>
      <c r="C152" s="61" t="s">
        <v>286</v>
      </c>
      <c r="D152" s="58" t="s">
        <v>167</v>
      </c>
      <c r="E152" s="72" t="s">
        <v>287</v>
      </c>
      <c r="F152" s="56" t="s">
        <v>52</v>
      </c>
      <c r="G152" s="56" t="s">
        <v>288</v>
      </c>
      <c r="I152" s="76"/>
      <c r="J152" s="76"/>
      <c r="K152" s="1"/>
      <c r="L152" s="1"/>
      <c r="M152" s="56"/>
      <c r="N152" s="57"/>
      <c r="O152" s="56"/>
    </row>
    <row r="153" spans="2:15" ht="12.75">
      <c r="B153" s="56">
        <v>152</v>
      </c>
      <c r="C153" s="61" t="s">
        <v>277</v>
      </c>
      <c r="D153" s="58" t="s">
        <v>163</v>
      </c>
      <c r="E153" s="72" t="s">
        <v>278</v>
      </c>
      <c r="F153" s="56" t="s">
        <v>52</v>
      </c>
      <c r="G153" s="56" t="s">
        <v>279</v>
      </c>
      <c r="I153" s="76"/>
      <c r="J153" s="76"/>
      <c r="K153" s="1"/>
      <c r="L153" s="1"/>
      <c r="M153" s="56"/>
      <c r="N153" s="57"/>
      <c r="O153" s="56"/>
    </row>
    <row r="154" spans="2:15" ht="12.75">
      <c r="B154" s="56">
        <v>153</v>
      </c>
      <c r="C154" s="61" t="s">
        <v>283</v>
      </c>
      <c r="D154" s="58" t="s">
        <v>167</v>
      </c>
      <c r="E154" s="72" t="s">
        <v>284</v>
      </c>
      <c r="F154" s="56" t="s">
        <v>52</v>
      </c>
      <c r="G154" s="56" t="s">
        <v>285</v>
      </c>
      <c r="I154" s="76"/>
      <c r="J154" s="76"/>
      <c r="K154" s="1"/>
      <c r="L154" s="1"/>
      <c r="M154" s="56"/>
      <c r="N154" s="57"/>
      <c r="O154" s="56"/>
    </row>
    <row r="155" spans="2:15" ht="12.75">
      <c r="B155" s="56">
        <v>154</v>
      </c>
      <c r="C155" s="61" t="s">
        <v>274</v>
      </c>
      <c r="D155" s="59" t="s">
        <v>163</v>
      </c>
      <c r="E155" s="72" t="s">
        <v>275</v>
      </c>
      <c r="F155" s="56" t="s">
        <v>52</v>
      </c>
      <c r="G155" s="56" t="s">
        <v>276</v>
      </c>
      <c r="I155" s="61"/>
      <c r="J155" s="58"/>
      <c r="K155" s="72"/>
      <c r="L155" s="1"/>
      <c r="M155" s="56"/>
      <c r="N155" s="57"/>
      <c r="O155" s="56"/>
    </row>
    <row r="156" spans="2:15" ht="12.75">
      <c r="B156" s="56">
        <v>155</v>
      </c>
      <c r="C156" s="61" t="s">
        <v>280</v>
      </c>
      <c r="D156" s="58" t="s">
        <v>78</v>
      </c>
      <c r="E156" s="72" t="s">
        <v>281</v>
      </c>
      <c r="F156" s="56" t="s">
        <v>52</v>
      </c>
      <c r="G156" s="56" t="s">
        <v>282</v>
      </c>
      <c r="I156" s="61"/>
      <c r="J156" s="58"/>
      <c r="K156" s="72"/>
      <c r="L156" s="1"/>
      <c r="M156" s="56"/>
      <c r="N156" s="57"/>
      <c r="O156" s="56"/>
    </row>
    <row r="157" spans="2:15" ht="12.75">
      <c r="B157" s="56">
        <v>156</v>
      </c>
      <c r="C157" s="61" t="s">
        <v>289</v>
      </c>
      <c r="D157" s="58" t="s">
        <v>167</v>
      </c>
      <c r="E157" s="72" t="s">
        <v>290</v>
      </c>
      <c r="F157" s="56" t="s">
        <v>52</v>
      </c>
      <c r="G157" s="56" t="s">
        <v>291</v>
      </c>
      <c r="I157" s="76"/>
      <c r="J157" s="76"/>
      <c r="K157" s="1"/>
      <c r="L157" s="1"/>
      <c r="M157" s="56"/>
      <c r="N157" s="57"/>
      <c r="O157" s="56"/>
    </row>
    <row r="158" spans="2:15" ht="12.75">
      <c r="B158" s="56">
        <v>157</v>
      </c>
      <c r="C158" s="61" t="s">
        <v>292</v>
      </c>
      <c r="D158" s="58" t="s">
        <v>293</v>
      </c>
      <c r="E158" s="72" t="s">
        <v>294</v>
      </c>
      <c r="F158" s="56" t="s">
        <v>52</v>
      </c>
      <c r="G158" s="56" t="s">
        <v>295</v>
      </c>
      <c r="I158" s="61"/>
      <c r="J158" s="58"/>
      <c r="K158" s="72"/>
      <c r="L158" s="1"/>
      <c r="M158" s="56"/>
      <c r="N158" s="57"/>
      <c r="O158" s="56"/>
    </row>
    <row r="159" spans="2:15" ht="12.75">
      <c r="B159" s="56">
        <v>158</v>
      </c>
      <c r="C159" s="61" t="s">
        <v>296</v>
      </c>
      <c r="D159" s="58" t="s">
        <v>267</v>
      </c>
      <c r="E159" s="72" t="s">
        <v>297</v>
      </c>
      <c r="F159" s="56" t="s">
        <v>52</v>
      </c>
      <c r="G159" s="56" t="s">
        <v>298</v>
      </c>
      <c r="I159" s="76"/>
      <c r="J159" s="76"/>
      <c r="K159" s="1"/>
      <c r="L159" s="1"/>
      <c r="M159" s="56"/>
      <c r="N159" s="57"/>
      <c r="O159" s="56"/>
    </row>
    <row r="160" spans="2:15" ht="12.75">
      <c r="B160" s="56">
        <v>159</v>
      </c>
      <c r="C160" s="61" t="s">
        <v>270</v>
      </c>
      <c r="D160" s="58" t="s">
        <v>271</v>
      </c>
      <c r="E160" s="72" t="s">
        <v>272</v>
      </c>
      <c r="F160" s="56" t="s">
        <v>52</v>
      </c>
      <c r="G160" s="56" t="s">
        <v>273</v>
      </c>
      <c r="I160" s="76"/>
      <c r="J160" s="76"/>
      <c r="K160" s="1"/>
      <c r="L160" s="1"/>
      <c r="M160" s="56"/>
      <c r="N160" s="57"/>
      <c r="O160" s="56"/>
    </row>
    <row r="161" spans="2:15" ht="12.75">
      <c r="B161" s="56">
        <v>160</v>
      </c>
      <c r="C161" s="61" t="s">
        <v>482</v>
      </c>
      <c r="D161" s="58" t="s">
        <v>219</v>
      </c>
      <c r="E161" s="72" t="s">
        <v>483</v>
      </c>
      <c r="F161" s="56" t="s">
        <v>52</v>
      </c>
      <c r="I161" s="76"/>
      <c r="J161" s="76"/>
      <c r="K161" s="77"/>
      <c r="L161" s="1"/>
      <c r="M161" s="56"/>
      <c r="N161" s="57"/>
      <c r="O161" s="56"/>
    </row>
    <row r="162" spans="2:15" ht="12.75">
      <c r="B162" s="56">
        <v>161</v>
      </c>
      <c r="I162" s="61"/>
      <c r="J162" s="58"/>
      <c r="K162" s="72"/>
      <c r="L162" s="1"/>
      <c r="M162" s="56"/>
      <c r="N162" s="57"/>
      <c r="O162" s="56"/>
    </row>
    <row r="163" spans="2:15" ht="12.75">
      <c r="B163" s="56">
        <v>162</v>
      </c>
      <c r="I163" s="76"/>
      <c r="J163" s="76"/>
      <c r="K163" s="1"/>
      <c r="L163" s="1"/>
      <c r="M163" s="56"/>
      <c r="N163" s="57"/>
      <c r="O163" s="56"/>
    </row>
    <row r="164" spans="2:15" ht="12.75">
      <c r="B164" s="56">
        <v>163</v>
      </c>
      <c r="I164" s="76"/>
      <c r="J164" s="76"/>
      <c r="K164" s="1"/>
      <c r="L164" s="1"/>
      <c r="M164" s="56"/>
      <c r="N164" s="57"/>
      <c r="O164" s="56"/>
    </row>
    <row r="165" spans="2:15" ht="12.75">
      <c r="B165" s="56">
        <v>164</v>
      </c>
      <c r="I165" s="61"/>
      <c r="K165" s="56"/>
      <c r="L165" s="1"/>
      <c r="M165" s="56"/>
      <c r="N165" s="57"/>
      <c r="O165" s="56"/>
    </row>
    <row r="166" spans="2:15" ht="12.75">
      <c r="B166" s="56">
        <v>165</v>
      </c>
      <c r="D166" s="61"/>
      <c r="I166" s="76"/>
      <c r="J166" s="76"/>
      <c r="K166" s="77"/>
      <c r="L166" s="1"/>
      <c r="M166" s="56"/>
      <c r="N166" s="57"/>
      <c r="O166" s="56"/>
    </row>
    <row r="167" spans="2:15" ht="12.75">
      <c r="B167" s="56">
        <v>166</v>
      </c>
      <c r="I167" s="61"/>
      <c r="J167" s="58"/>
      <c r="K167" s="72"/>
      <c r="L167" s="1"/>
      <c r="M167" s="56"/>
      <c r="N167" s="57"/>
      <c r="O167" s="56"/>
    </row>
    <row r="168" spans="2:15" ht="12.75">
      <c r="B168" s="56">
        <v>167</v>
      </c>
      <c r="I168" s="76"/>
      <c r="J168" s="76"/>
      <c r="K168" s="1"/>
      <c r="L168" s="1"/>
      <c r="M168" s="56"/>
      <c r="N168" s="57"/>
      <c r="O168" s="56"/>
    </row>
    <row r="169" spans="2:15" ht="12.75">
      <c r="B169" s="56">
        <v>168</v>
      </c>
      <c r="I169" s="61"/>
      <c r="J169" s="58"/>
      <c r="K169" s="72"/>
      <c r="L169" s="1"/>
      <c r="M169" s="56"/>
      <c r="N169" s="57"/>
      <c r="O169" s="56"/>
    </row>
    <row r="170" spans="2:15" ht="12.75">
      <c r="B170" s="56">
        <v>169</v>
      </c>
      <c r="I170" s="76"/>
      <c r="J170" s="76"/>
      <c r="K170" s="1"/>
      <c r="L170" s="1"/>
      <c r="M170" s="56"/>
      <c r="N170" s="57"/>
      <c r="O170" s="56"/>
    </row>
    <row r="171" spans="2:15" ht="12.75">
      <c r="B171" s="56">
        <v>170</v>
      </c>
      <c r="I171" s="61"/>
      <c r="J171" s="58"/>
      <c r="K171" s="62"/>
      <c r="L171" s="1"/>
      <c r="M171" s="56"/>
      <c r="N171" s="57"/>
      <c r="O171" s="56"/>
    </row>
    <row r="172" spans="2:15" ht="12.75">
      <c r="B172" s="56">
        <v>171</v>
      </c>
      <c r="I172" s="61"/>
      <c r="K172" s="56"/>
      <c r="L172" s="1"/>
      <c r="M172" s="56"/>
      <c r="N172" s="57"/>
      <c r="O172" s="56"/>
    </row>
    <row r="173" spans="2:15" ht="12.75">
      <c r="B173" s="56">
        <v>172</v>
      </c>
      <c r="I173" s="76"/>
      <c r="J173" s="76"/>
      <c r="K173" s="1"/>
      <c r="L173" s="1"/>
      <c r="M173" s="56"/>
      <c r="N173" s="57"/>
      <c r="O173" s="56"/>
    </row>
    <row r="174" spans="2:15" ht="12.75">
      <c r="B174" s="56">
        <v>173</v>
      </c>
      <c r="I174" s="76"/>
      <c r="J174" s="76"/>
      <c r="K174" s="1"/>
      <c r="L174" s="1"/>
      <c r="M174" s="56"/>
      <c r="N174" s="57"/>
      <c r="O174" s="56"/>
    </row>
    <row r="175" spans="2:15" ht="12.75">
      <c r="B175" s="56">
        <v>174</v>
      </c>
      <c r="I175" s="61"/>
      <c r="J175" s="58"/>
      <c r="K175" s="72"/>
      <c r="L175" s="1"/>
      <c r="M175" s="56"/>
      <c r="N175" s="57"/>
      <c r="O175" s="56"/>
    </row>
    <row r="176" spans="2:15" ht="12.75">
      <c r="B176" s="56">
        <v>175</v>
      </c>
      <c r="I176" s="76"/>
      <c r="J176" s="76"/>
      <c r="K176" s="77"/>
      <c r="L176" s="1"/>
      <c r="M176" s="56"/>
      <c r="N176" s="57"/>
      <c r="O176" s="56"/>
    </row>
    <row r="177" spans="2:15" ht="12.75">
      <c r="B177" s="56">
        <v>176</v>
      </c>
      <c r="I177" s="76"/>
      <c r="J177" s="76"/>
      <c r="K177" s="1"/>
      <c r="L177" s="1"/>
      <c r="M177" s="56"/>
      <c r="N177" s="57"/>
      <c r="O177" s="56"/>
    </row>
    <row r="178" spans="2:15" ht="12.75">
      <c r="B178" s="56">
        <v>177</v>
      </c>
      <c r="I178" s="61"/>
      <c r="J178" s="58"/>
      <c r="K178" s="72"/>
      <c r="L178" s="56"/>
      <c r="M178" s="56"/>
      <c r="N178" s="57"/>
      <c r="O178" s="56"/>
    </row>
    <row r="179" spans="2:15" ht="12.75">
      <c r="B179" s="56">
        <v>178</v>
      </c>
      <c r="D179" s="61"/>
      <c r="I179" s="61"/>
      <c r="K179" s="72"/>
      <c r="L179" s="56"/>
      <c r="M179" s="56"/>
      <c r="N179" s="57"/>
      <c r="O179" s="56"/>
    </row>
    <row r="180" spans="2:15" ht="12.75">
      <c r="B180" s="56">
        <v>179</v>
      </c>
      <c r="D180" s="60"/>
      <c r="I180" s="61"/>
      <c r="J180" s="60"/>
      <c r="K180" s="72"/>
      <c r="L180" s="56"/>
      <c r="M180" s="56"/>
      <c r="N180" s="57"/>
      <c r="O180" s="56"/>
    </row>
    <row r="181" spans="2:15" ht="12.75">
      <c r="B181" s="56">
        <v>180</v>
      </c>
      <c r="I181" s="61"/>
      <c r="J181" s="58"/>
      <c r="K181" s="72"/>
      <c r="L181" s="56"/>
      <c r="M181" s="56"/>
      <c r="N181" s="57"/>
      <c r="O181" s="56"/>
    </row>
    <row r="182" spans="2:15" ht="12.75">
      <c r="B182" s="56">
        <v>181</v>
      </c>
      <c r="I182" s="61"/>
      <c r="J182" s="58"/>
      <c r="K182" s="72"/>
      <c r="L182" s="56"/>
      <c r="M182" s="56"/>
      <c r="N182" s="57"/>
      <c r="O182" s="56"/>
    </row>
    <row r="183" spans="2:15" ht="12.75">
      <c r="B183" s="56">
        <v>182</v>
      </c>
      <c r="I183" s="61"/>
      <c r="J183" s="58"/>
      <c r="K183" s="72"/>
      <c r="L183" s="56"/>
      <c r="M183" s="56"/>
      <c r="N183" s="57"/>
      <c r="O183" s="56"/>
    </row>
    <row r="184" spans="2:15" ht="12.75">
      <c r="B184" s="56">
        <v>183</v>
      </c>
      <c r="I184" s="61"/>
      <c r="J184" s="58"/>
      <c r="K184" s="72"/>
      <c r="L184" s="56"/>
      <c r="M184" s="56"/>
      <c r="N184" s="57"/>
      <c r="O184" s="56"/>
    </row>
    <row r="185" spans="2:15" ht="12.75">
      <c r="B185" s="56">
        <v>184</v>
      </c>
      <c r="I185" s="61"/>
      <c r="J185" s="58"/>
      <c r="K185" s="72"/>
      <c r="L185" s="56"/>
      <c r="M185" s="56"/>
      <c r="N185" s="57"/>
      <c r="O185" s="56"/>
    </row>
    <row r="186" spans="2:15" ht="12.75">
      <c r="B186" s="56">
        <v>185</v>
      </c>
      <c r="I186" s="61"/>
      <c r="J186" s="58"/>
      <c r="K186" s="72"/>
      <c r="L186" s="56"/>
      <c r="M186" s="56"/>
      <c r="N186" s="57"/>
      <c r="O186" s="56"/>
    </row>
    <row r="187" spans="2:15" ht="12.75">
      <c r="B187" s="56">
        <v>186</v>
      </c>
      <c r="I187" s="61"/>
      <c r="J187" s="58"/>
      <c r="K187" s="72"/>
      <c r="L187" s="56"/>
      <c r="M187" s="56"/>
      <c r="N187" s="57"/>
      <c r="O187" s="56"/>
    </row>
    <row r="188" spans="2:15" ht="12.75">
      <c r="B188" s="56">
        <v>187</v>
      </c>
      <c r="I188" s="61"/>
      <c r="J188" s="58"/>
      <c r="K188" s="72"/>
      <c r="L188" s="56"/>
      <c r="M188" s="56"/>
      <c r="N188" s="57"/>
      <c r="O188" s="56"/>
    </row>
    <row r="189" spans="2:15" ht="12.75">
      <c r="B189" s="56">
        <v>188</v>
      </c>
      <c r="I189" s="61"/>
      <c r="J189" s="58"/>
      <c r="K189" s="72"/>
      <c r="L189" s="56"/>
      <c r="M189" s="56"/>
      <c r="N189" s="57"/>
      <c r="O189" s="56"/>
    </row>
    <row r="190" spans="2:15" ht="12.75">
      <c r="B190" s="56">
        <v>189</v>
      </c>
      <c r="I190" s="61"/>
      <c r="J190" s="58"/>
      <c r="K190" s="72"/>
      <c r="L190" s="56"/>
      <c r="M190" s="56"/>
      <c r="N190" s="57"/>
      <c r="O190" s="56"/>
    </row>
    <row r="191" spans="2:15" ht="12.75">
      <c r="B191" s="56">
        <v>190</v>
      </c>
      <c r="I191" s="61"/>
      <c r="J191" s="58"/>
      <c r="K191" s="72"/>
      <c r="L191" s="56"/>
      <c r="M191" s="56"/>
      <c r="N191" s="57"/>
      <c r="O191" s="56"/>
    </row>
    <row r="192" spans="2:15" ht="12.75">
      <c r="B192" s="56">
        <v>191</v>
      </c>
      <c r="I192" s="61"/>
      <c r="J192" s="58"/>
      <c r="K192" s="72"/>
      <c r="L192" s="56"/>
      <c r="M192" s="56"/>
      <c r="N192" s="57"/>
      <c r="O192" s="56"/>
    </row>
    <row r="193" spans="2:15" ht="12.75">
      <c r="B193" s="56">
        <v>192</v>
      </c>
      <c r="I193" s="61"/>
      <c r="J193" s="58"/>
      <c r="K193" s="72"/>
      <c r="L193" s="56"/>
      <c r="M193" s="56"/>
      <c r="N193" s="57"/>
      <c r="O193" s="56"/>
    </row>
    <row r="194" spans="2:15" ht="12.75">
      <c r="B194" s="56">
        <v>193</v>
      </c>
      <c r="I194" s="61"/>
      <c r="J194" s="58"/>
      <c r="K194" s="72"/>
      <c r="L194" s="56"/>
      <c r="M194" s="56"/>
      <c r="N194" s="57"/>
      <c r="O194" s="56"/>
    </row>
    <row r="195" spans="2:15" ht="12.75">
      <c r="B195" s="56">
        <v>194</v>
      </c>
      <c r="I195" s="61"/>
      <c r="J195" s="58"/>
      <c r="K195" s="72"/>
      <c r="L195" s="56"/>
      <c r="M195" s="56"/>
      <c r="N195" s="57"/>
      <c r="O195" s="56"/>
    </row>
    <row r="196" spans="2:15" ht="12.75">
      <c r="B196" s="56">
        <v>195</v>
      </c>
      <c r="I196" s="61"/>
      <c r="J196" s="58"/>
      <c r="K196" s="72"/>
      <c r="L196" s="56"/>
      <c r="M196" s="56"/>
      <c r="N196" s="57"/>
      <c r="O196" s="56"/>
    </row>
    <row r="197" spans="2:15" ht="12.75">
      <c r="B197" s="56">
        <v>196</v>
      </c>
      <c r="I197" s="61"/>
      <c r="J197" s="58"/>
      <c r="K197" s="72"/>
      <c r="L197" s="56"/>
      <c r="M197" s="56"/>
      <c r="N197" s="57"/>
      <c r="O197" s="56"/>
    </row>
    <row r="198" spans="2:15" ht="12.75">
      <c r="B198" s="56">
        <v>197</v>
      </c>
      <c r="I198" s="61"/>
      <c r="J198" s="58"/>
      <c r="K198" s="72"/>
      <c r="L198" s="56"/>
      <c r="M198" s="56"/>
      <c r="N198" s="57"/>
      <c r="O198" s="56"/>
    </row>
    <row r="199" spans="2:15" ht="12.75">
      <c r="B199" s="56">
        <v>198</v>
      </c>
      <c r="I199" s="61"/>
      <c r="J199" s="58"/>
      <c r="K199" s="72"/>
      <c r="L199" s="56"/>
      <c r="M199" s="56"/>
      <c r="N199" s="57"/>
      <c r="O199" s="56"/>
    </row>
    <row r="200" spans="2:15" ht="12.75">
      <c r="B200" s="56">
        <v>199</v>
      </c>
      <c r="I200" s="61"/>
      <c r="J200" s="58"/>
      <c r="K200" s="72"/>
      <c r="L200" s="56"/>
      <c r="M200" s="56"/>
      <c r="N200" s="57"/>
      <c r="O200" s="56"/>
    </row>
    <row r="201" spans="2:17" ht="12.75">
      <c r="B201" s="56">
        <v>200</v>
      </c>
      <c r="I201" s="61"/>
      <c r="J201" s="58"/>
      <c r="K201" s="72"/>
      <c r="L201" s="56"/>
      <c r="M201" s="56"/>
      <c r="O201" s="58"/>
      <c r="P201" s="69"/>
      <c r="Q201" s="56"/>
    </row>
    <row r="202" spans="1:14" ht="12.75">
      <c r="A202" s="61" t="s">
        <v>118</v>
      </c>
      <c r="B202" s="56">
        <v>201</v>
      </c>
      <c r="C202" s="20" t="s">
        <v>345</v>
      </c>
      <c r="D202" s="20" t="s">
        <v>251</v>
      </c>
      <c r="E202" s="73" t="s">
        <v>346</v>
      </c>
      <c r="F202" s="1" t="s">
        <v>347</v>
      </c>
      <c r="G202" s="56" t="s">
        <v>348</v>
      </c>
      <c r="I202" s="76"/>
      <c r="J202" s="76"/>
      <c r="K202" s="1"/>
      <c r="L202" s="1"/>
      <c r="M202" s="56"/>
      <c r="N202" s="57"/>
    </row>
    <row r="203" spans="2:14" ht="12.75">
      <c r="B203" s="56">
        <v>202</v>
      </c>
      <c r="C203" s="20" t="s">
        <v>362</v>
      </c>
      <c r="D203" s="20" t="s">
        <v>167</v>
      </c>
      <c r="E203" s="73" t="s">
        <v>363</v>
      </c>
      <c r="F203" s="1" t="s">
        <v>357</v>
      </c>
      <c r="G203" s="56" t="s">
        <v>364</v>
      </c>
      <c r="I203" s="61"/>
      <c r="K203" s="56"/>
      <c r="L203" s="1"/>
      <c r="M203" s="56"/>
      <c r="N203" s="57"/>
    </row>
    <row r="204" spans="2:14" ht="12.75">
      <c r="B204" s="56">
        <v>203</v>
      </c>
      <c r="C204" s="20" t="s">
        <v>349</v>
      </c>
      <c r="D204" s="20" t="s">
        <v>163</v>
      </c>
      <c r="E204" s="73" t="s">
        <v>350</v>
      </c>
      <c r="F204" s="1" t="s">
        <v>347</v>
      </c>
      <c r="G204" s="56" t="s">
        <v>351</v>
      </c>
      <c r="I204" s="76"/>
      <c r="J204" s="76"/>
      <c r="K204" s="1"/>
      <c r="L204" s="1"/>
      <c r="M204" s="56"/>
      <c r="N204" s="57"/>
    </row>
    <row r="205" spans="2:17" ht="12.75">
      <c r="B205" s="56">
        <v>204</v>
      </c>
      <c r="C205" s="20" t="s">
        <v>359</v>
      </c>
      <c r="D205" s="20" t="s">
        <v>58</v>
      </c>
      <c r="E205" s="73" t="s">
        <v>360</v>
      </c>
      <c r="F205" s="1" t="s">
        <v>347</v>
      </c>
      <c r="G205" s="56" t="s">
        <v>361</v>
      </c>
      <c r="I205" s="61"/>
      <c r="K205" s="56"/>
      <c r="L205" s="1"/>
      <c r="M205" s="56"/>
      <c r="N205" s="76"/>
      <c r="O205" s="76"/>
      <c r="P205" s="1"/>
      <c r="Q205" s="1"/>
    </row>
    <row r="206" spans="2:17" ht="12.75">
      <c r="B206" s="56"/>
      <c r="C206" s="20"/>
      <c r="D206" s="20"/>
      <c r="E206" s="73"/>
      <c r="F206" s="1"/>
      <c r="I206" s="76"/>
      <c r="J206" s="76"/>
      <c r="K206" s="1"/>
      <c r="L206" s="1"/>
      <c r="M206" s="56"/>
      <c r="N206" s="76"/>
      <c r="O206" s="76"/>
      <c r="P206" s="1"/>
      <c r="Q206" s="1"/>
    </row>
    <row r="207" spans="2:14" ht="12.75">
      <c r="B207" s="56"/>
      <c r="C207" s="20"/>
      <c r="D207" s="20"/>
      <c r="E207" s="73"/>
      <c r="F207" s="1"/>
      <c r="I207" s="61"/>
      <c r="J207" s="58"/>
      <c r="K207" s="72"/>
      <c r="L207" s="1"/>
      <c r="M207" s="56"/>
      <c r="N207" s="57"/>
    </row>
    <row r="208" spans="2:14" ht="12.75">
      <c r="B208" s="56">
        <v>207</v>
      </c>
      <c r="C208" s="20"/>
      <c r="D208" s="20"/>
      <c r="E208" s="73"/>
      <c r="F208" s="1"/>
      <c r="I208" s="61"/>
      <c r="K208" s="56"/>
      <c r="L208" s="1"/>
      <c r="M208" s="56"/>
      <c r="N208" s="57"/>
    </row>
    <row r="209" spans="2:14" ht="12.75">
      <c r="B209" s="56">
        <v>208</v>
      </c>
      <c r="C209" s="20"/>
      <c r="D209" s="20"/>
      <c r="E209" s="73"/>
      <c r="F209" s="1"/>
      <c r="I209" s="61"/>
      <c r="K209" s="56"/>
      <c r="L209" s="1"/>
      <c r="M209" s="56"/>
      <c r="N209" s="57"/>
    </row>
    <row r="210" spans="2:17" ht="12.75">
      <c r="B210" s="56">
        <v>209</v>
      </c>
      <c r="I210" s="76"/>
      <c r="J210" s="76"/>
      <c r="K210" s="1"/>
      <c r="L210" s="1"/>
      <c r="M210" s="56"/>
      <c r="N210" s="76"/>
      <c r="O210" s="76"/>
      <c r="P210" s="1"/>
      <c r="Q210" s="1"/>
    </row>
    <row r="211" spans="2:14" ht="12.75">
      <c r="B211" s="56">
        <v>210</v>
      </c>
      <c r="C211" s="20"/>
      <c r="D211" s="20"/>
      <c r="E211" s="73"/>
      <c r="F211" s="1"/>
      <c r="I211" s="76"/>
      <c r="J211" s="76"/>
      <c r="K211" s="1"/>
      <c r="L211" s="1"/>
      <c r="M211" s="56"/>
      <c r="N211" s="57"/>
    </row>
    <row r="212" spans="2:14" ht="12.75">
      <c r="B212" s="56">
        <v>211</v>
      </c>
      <c r="I212" s="61"/>
      <c r="K212" s="56"/>
      <c r="L212" s="1"/>
      <c r="M212" s="56"/>
      <c r="N212" s="57"/>
    </row>
    <row r="213" spans="2:14" ht="12.75">
      <c r="B213" s="56">
        <v>212</v>
      </c>
      <c r="I213" s="61"/>
      <c r="J213" s="58"/>
      <c r="K213" s="62"/>
      <c r="L213" s="1"/>
      <c r="M213" s="56"/>
      <c r="N213" s="57"/>
    </row>
    <row r="214" spans="2:14" ht="12.75">
      <c r="B214" s="56">
        <v>213</v>
      </c>
      <c r="I214" s="76"/>
      <c r="J214" s="76"/>
      <c r="K214" s="1"/>
      <c r="L214" s="1"/>
      <c r="M214" s="56"/>
      <c r="N214" s="57"/>
    </row>
    <row r="215" spans="2:17" ht="12.75">
      <c r="B215" s="56">
        <v>214</v>
      </c>
      <c r="I215" s="61"/>
      <c r="J215" s="58"/>
      <c r="K215" s="72"/>
      <c r="L215" s="56"/>
      <c r="M215" s="56"/>
      <c r="N215" s="76"/>
      <c r="O215" s="76"/>
      <c r="P215" s="1"/>
      <c r="Q215" s="1"/>
    </row>
    <row r="216" spans="2:14" ht="12.75">
      <c r="B216" s="56">
        <v>215</v>
      </c>
      <c r="I216" s="76"/>
      <c r="J216" s="76"/>
      <c r="K216" s="1"/>
      <c r="L216" s="1"/>
      <c r="M216" s="56"/>
      <c r="N216" s="57"/>
    </row>
    <row r="217" spans="2:13" ht="12.75">
      <c r="B217" s="56">
        <v>216</v>
      </c>
      <c r="I217" s="61"/>
      <c r="J217" s="58"/>
      <c r="K217" s="72"/>
      <c r="L217" s="56"/>
      <c r="M217" s="56"/>
    </row>
    <row r="218" spans="2:13" ht="12.75">
      <c r="B218" s="56">
        <v>217</v>
      </c>
      <c r="I218" s="61"/>
      <c r="J218" s="58"/>
      <c r="K218" s="72"/>
      <c r="L218" s="1"/>
      <c r="M218" s="56"/>
    </row>
    <row r="219" spans="2:13" ht="12.75">
      <c r="B219" s="56">
        <v>218</v>
      </c>
      <c r="I219" s="76"/>
      <c r="J219" s="76"/>
      <c r="K219" s="1"/>
      <c r="L219" s="1"/>
      <c r="M219" s="56"/>
    </row>
    <row r="220" spans="2:13" ht="12.75">
      <c r="B220" s="56">
        <v>219</v>
      </c>
      <c r="C220" s="20"/>
      <c r="D220" s="20"/>
      <c r="E220" s="73"/>
      <c r="F220" s="1"/>
      <c r="I220" s="61"/>
      <c r="K220" s="56"/>
      <c r="L220" s="1"/>
      <c r="M220" s="56"/>
    </row>
    <row r="221" spans="2:13" ht="12.75">
      <c r="B221" s="56">
        <v>220</v>
      </c>
      <c r="I221" s="61"/>
      <c r="J221" s="58"/>
      <c r="K221" s="62"/>
      <c r="L221" s="1"/>
      <c r="M221" s="56"/>
    </row>
    <row r="222" spans="2:13" ht="12.75">
      <c r="B222" s="56">
        <v>221</v>
      </c>
      <c r="I222" s="61"/>
      <c r="K222" s="56"/>
      <c r="L222" s="1"/>
      <c r="M222" s="56"/>
    </row>
    <row r="223" spans="2:13" ht="12.75">
      <c r="B223" s="56">
        <v>222</v>
      </c>
      <c r="I223" s="61"/>
      <c r="J223" s="58"/>
      <c r="K223" s="72"/>
      <c r="L223" s="1"/>
      <c r="M223" s="56"/>
    </row>
    <row r="224" spans="2:13" ht="12.75">
      <c r="B224" s="56">
        <v>223</v>
      </c>
      <c r="I224" s="61"/>
      <c r="J224" s="58"/>
      <c r="K224" s="62"/>
      <c r="L224" s="1"/>
      <c r="M224" s="56"/>
    </row>
    <row r="225" spans="2:13" ht="12.75">
      <c r="B225" s="56">
        <v>224</v>
      </c>
      <c r="I225" s="61"/>
      <c r="J225" s="58"/>
      <c r="K225" s="72"/>
      <c r="L225" s="1"/>
      <c r="M225" s="56"/>
    </row>
    <row r="226" spans="2:13" ht="12.75">
      <c r="B226" s="56">
        <v>225</v>
      </c>
      <c r="I226" s="61"/>
      <c r="J226" s="58"/>
      <c r="K226" s="72"/>
      <c r="L226" s="56"/>
      <c r="M226" s="56"/>
    </row>
    <row r="227" spans="2:17" ht="12.75">
      <c r="B227" s="56">
        <v>226</v>
      </c>
      <c r="I227" s="76"/>
      <c r="J227" s="76"/>
      <c r="K227" s="77"/>
      <c r="L227" s="1"/>
      <c r="M227" s="56"/>
      <c r="O227" s="58"/>
      <c r="P227" s="62"/>
      <c r="Q227" s="56"/>
    </row>
    <row r="228" spans="2:17" ht="12.75">
      <c r="B228" s="56">
        <v>227</v>
      </c>
      <c r="I228" s="76"/>
      <c r="J228" s="76"/>
      <c r="K228" s="1"/>
      <c r="L228" s="1"/>
      <c r="M228" s="56"/>
      <c r="P228" s="56"/>
      <c r="Q228" s="56"/>
    </row>
    <row r="229" spans="2:17" ht="12.75">
      <c r="B229" s="56">
        <v>228</v>
      </c>
      <c r="I229" s="76"/>
      <c r="J229" s="76"/>
      <c r="K229" s="1"/>
      <c r="L229" s="1"/>
      <c r="M229" s="56"/>
      <c r="P229" s="56"/>
      <c r="Q229" s="56"/>
    </row>
    <row r="230" spans="2:17" ht="12.75">
      <c r="B230" s="56">
        <v>229</v>
      </c>
      <c r="I230" s="61"/>
      <c r="J230" s="58"/>
      <c r="K230" s="72"/>
      <c r="L230" s="56"/>
      <c r="M230" s="56"/>
      <c r="O230" s="58"/>
      <c r="P230" s="62"/>
      <c r="Q230" s="56"/>
    </row>
    <row r="231" spans="2:17" ht="12.75">
      <c r="B231" s="56">
        <v>230</v>
      </c>
      <c r="I231" s="61"/>
      <c r="J231" s="58"/>
      <c r="K231" s="72"/>
      <c r="L231" s="56"/>
      <c r="M231" s="56"/>
      <c r="P231" s="56"/>
      <c r="Q231" s="56"/>
    </row>
    <row r="232" spans="2:17" ht="12.75">
      <c r="B232" s="56">
        <v>231</v>
      </c>
      <c r="I232" s="61"/>
      <c r="K232" s="56"/>
      <c r="L232" s="1"/>
      <c r="M232" s="56"/>
      <c r="P232" s="56"/>
      <c r="Q232" s="56"/>
    </row>
    <row r="233" spans="2:17" ht="12.75">
      <c r="B233" s="56">
        <v>232</v>
      </c>
      <c r="I233" s="20"/>
      <c r="J233" s="20"/>
      <c r="K233" s="73"/>
      <c r="L233" s="1"/>
      <c r="M233" s="56"/>
      <c r="P233" s="56"/>
      <c r="Q233" s="56"/>
    </row>
    <row r="234" spans="2:17" ht="12.75">
      <c r="B234" s="56">
        <v>233</v>
      </c>
      <c r="I234" s="61"/>
      <c r="J234" s="58"/>
      <c r="K234" s="72"/>
      <c r="L234" s="1"/>
      <c r="M234" s="56"/>
      <c r="P234" s="56"/>
      <c r="Q234" s="56"/>
    </row>
    <row r="235" spans="2:17" ht="12.75">
      <c r="B235" s="56">
        <v>234</v>
      </c>
      <c r="I235" s="76"/>
      <c r="J235" s="76"/>
      <c r="K235" s="1"/>
      <c r="L235" s="1"/>
      <c r="M235" s="56"/>
      <c r="P235" s="62"/>
      <c r="Q235" s="56"/>
    </row>
    <row r="236" spans="2:17" ht="12.75">
      <c r="B236" s="56">
        <v>235</v>
      </c>
      <c r="I236" s="61"/>
      <c r="J236" s="58"/>
      <c r="K236" s="72"/>
      <c r="L236" s="1"/>
      <c r="M236" s="56"/>
      <c r="P236" s="56"/>
      <c r="Q236" s="56"/>
    </row>
    <row r="237" spans="2:17" ht="12.75">
      <c r="B237" s="56">
        <v>236</v>
      </c>
      <c r="I237" s="61"/>
      <c r="J237" s="58"/>
      <c r="K237" s="62"/>
      <c r="L237" s="1"/>
      <c r="M237" s="56"/>
      <c r="P237" s="56"/>
      <c r="Q237" s="56"/>
    </row>
    <row r="238" spans="2:17" ht="12.75">
      <c r="B238" s="56">
        <v>237</v>
      </c>
      <c r="G238" s="59"/>
      <c r="I238" s="78"/>
      <c r="J238" s="58"/>
      <c r="K238" s="72"/>
      <c r="L238" s="56"/>
      <c r="M238" s="59"/>
      <c r="O238" s="58"/>
      <c r="P238" s="62"/>
      <c r="Q238" s="56"/>
    </row>
    <row r="239" spans="2:17" ht="12.75">
      <c r="B239" s="56">
        <v>238</v>
      </c>
      <c r="I239" s="61"/>
      <c r="J239" s="58"/>
      <c r="K239" s="62"/>
      <c r="L239" s="1"/>
      <c r="M239" s="56"/>
      <c r="P239" s="56"/>
      <c r="Q239" s="56"/>
    </row>
    <row r="240" spans="2:17" ht="12.75">
      <c r="B240" s="56">
        <v>239</v>
      </c>
      <c r="I240" s="61"/>
      <c r="J240" s="58"/>
      <c r="K240" s="72"/>
      <c r="L240" s="56"/>
      <c r="M240" s="56"/>
      <c r="P240" s="56"/>
      <c r="Q240" s="56"/>
    </row>
    <row r="241" spans="2:17" ht="12.75">
      <c r="B241" s="56">
        <v>240</v>
      </c>
      <c r="M241" s="56"/>
      <c r="P241" s="56"/>
      <c r="Q241" s="56"/>
    </row>
    <row r="242" spans="2:17" ht="12.75">
      <c r="B242" s="56">
        <v>241</v>
      </c>
      <c r="M242" s="56"/>
      <c r="P242" s="56"/>
      <c r="Q242" s="56"/>
    </row>
    <row r="243" spans="2:17" ht="12.75">
      <c r="B243" s="56">
        <v>242</v>
      </c>
      <c r="M243" s="56"/>
      <c r="P243" s="56"/>
      <c r="Q243" s="56"/>
    </row>
    <row r="244" spans="2:17" ht="12.75">
      <c r="B244" s="56">
        <v>243</v>
      </c>
      <c r="I244" s="61"/>
      <c r="J244" s="58"/>
      <c r="K244" s="72"/>
      <c r="L244" s="56"/>
      <c r="M244" s="56"/>
      <c r="P244" s="56"/>
      <c r="Q244" s="56"/>
    </row>
    <row r="245" spans="2:17" ht="12.75">
      <c r="B245" s="56">
        <v>244</v>
      </c>
      <c r="I245" s="61"/>
      <c r="J245" s="58"/>
      <c r="K245" s="72"/>
      <c r="L245" s="56"/>
      <c r="M245" s="56"/>
      <c r="P245" s="56"/>
      <c r="Q245" s="56"/>
    </row>
    <row r="246" spans="2:17" ht="12.75">
      <c r="B246" s="56">
        <v>245</v>
      </c>
      <c r="I246" s="61"/>
      <c r="J246" s="58"/>
      <c r="K246" s="72"/>
      <c r="L246" s="56"/>
      <c r="M246" s="56"/>
      <c r="P246" s="56"/>
      <c r="Q246" s="56"/>
    </row>
    <row r="247" spans="2:17" ht="12.75">
      <c r="B247" s="56">
        <v>246</v>
      </c>
      <c r="I247" s="61"/>
      <c r="J247" s="58"/>
      <c r="K247" s="72"/>
      <c r="L247" s="56"/>
      <c r="M247" s="56"/>
      <c r="P247" s="56"/>
      <c r="Q247" s="56"/>
    </row>
    <row r="248" spans="2:17" ht="12.75">
      <c r="B248" s="56">
        <v>247</v>
      </c>
      <c r="I248" s="61"/>
      <c r="J248" s="58"/>
      <c r="K248" s="72"/>
      <c r="L248" s="56"/>
      <c r="M248" s="56"/>
      <c r="P248" s="56"/>
      <c r="Q248" s="56"/>
    </row>
    <row r="249" spans="2:17" ht="12.75">
      <c r="B249" s="56">
        <v>248</v>
      </c>
      <c r="I249" s="61"/>
      <c r="J249" s="58"/>
      <c r="K249" s="72"/>
      <c r="L249" s="56"/>
      <c r="M249" s="56"/>
      <c r="P249" s="56"/>
      <c r="Q249" s="56"/>
    </row>
    <row r="250" spans="2:17" ht="12.75">
      <c r="B250" s="56">
        <v>249</v>
      </c>
      <c r="I250" s="61"/>
      <c r="J250" s="58"/>
      <c r="K250" s="72"/>
      <c r="L250" s="56"/>
      <c r="M250" s="56"/>
      <c r="O250" s="58"/>
      <c r="P250" s="62"/>
      <c r="Q250" s="56"/>
    </row>
    <row r="251" spans="2:17" ht="12.75">
      <c r="B251" s="56">
        <v>250</v>
      </c>
      <c r="I251" s="61"/>
      <c r="J251" s="58"/>
      <c r="K251" s="72"/>
      <c r="L251" s="56"/>
      <c r="M251" s="56"/>
      <c r="P251" s="56"/>
      <c r="Q251" s="56"/>
    </row>
    <row r="252" spans="2:17" ht="12.75">
      <c r="B252" s="56">
        <v>251</v>
      </c>
      <c r="I252" s="61"/>
      <c r="J252" s="58"/>
      <c r="K252" s="72"/>
      <c r="L252" s="56"/>
      <c r="M252" s="56"/>
      <c r="P252" s="56"/>
      <c r="Q252" s="56"/>
    </row>
    <row r="253" spans="2:17" ht="12.75">
      <c r="B253" s="56">
        <v>252</v>
      </c>
      <c r="I253" s="61"/>
      <c r="J253" s="58"/>
      <c r="K253" s="72"/>
      <c r="L253" s="56"/>
      <c r="M253" s="56"/>
      <c r="P253" s="56"/>
      <c r="Q253" s="56"/>
    </row>
    <row r="254" spans="2:17" ht="12.75">
      <c r="B254" s="56">
        <v>253</v>
      </c>
      <c r="I254" s="61"/>
      <c r="J254" s="58"/>
      <c r="K254" s="72"/>
      <c r="L254" s="56"/>
      <c r="M254" s="56"/>
      <c r="P254" s="56"/>
      <c r="Q254" s="56"/>
    </row>
    <row r="255" spans="2:17" ht="12.75">
      <c r="B255" s="56">
        <v>254</v>
      </c>
      <c r="I255" s="61"/>
      <c r="J255" s="58"/>
      <c r="K255" s="72"/>
      <c r="L255" s="56"/>
      <c r="M255" s="56"/>
      <c r="O255" s="58"/>
      <c r="P255" s="62"/>
      <c r="Q255" s="56"/>
    </row>
    <row r="256" spans="2:17" ht="12.75">
      <c r="B256" s="56">
        <v>255</v>
      </c>
      <c r="I256" s="61"/>
      <c r="J256" s="58"/>
      <c r="K256" s="72"/>
      <c r="L256" s="56"/>
      <c r="M256" s="56"/>
      <c r="P256" s="56"/>
      <c r="Q256" s="56"/>
    </row>
    <row r="257" spans="2:17" ht="12.75">
      <c r="B257" s="56">
        <v>256</v>
      </c>
      <c r="I257" s="61"/>
      <c r="J257" s="58"/>
      <c r="K257" s="72"/>
      <c r="L257" s="56"/>
      <c r="M257" s="56"/>
      <c r="P257" s="56"/>
      <c r="Q257" s="56"/>
    </row>
    <row r="258" spans="2:17" ht="12.75">
      <c r="B258" s="56">
        <v>257</v>
      </c>
      <c r="I258" s="61"/>
      <c r="J258" s="58"/>
      <c r="K258" s="72"/>
      <c r="L258" s="56"/>
      <c r="M258" s="56"/>
      <c r="P258" s="56"/>
      <c r="Q258" s="56"/>
    </row>
    <row r="259" spans="2:17" ht="12.75">
      <c r="B259" s="56">
        <v>258</v>
      </c>
      <c r="I259" s="61"/>
      <c r="J259" s="58"/>
      <c r="K259" s="72"/>
      <c r="L259" s="56"/>
      <c r="M259" s="56"/>
      <c r="P259" s="56"/>
      <c r="Q259" s="56"/>
    </row>
    <row r="260" spans="2:17" ht="12.75">
      <c r="B260" s="56">
        <v>259</v>
      </c>
      <c r="I260" s="61"/>
      <c r="J260" s="58"/>
      <c r="K260" s="72"/>
      <c r="L260" s="56"/>
      <c r="M260" s="56"/>
      <c r="P260" s="56"/>
      <c r="Q260" s="56"/>
    </row>
    <row r="261" spans="2:17" ht="12.75">
      <c r="B261" s="56">
        <v>260</v>
      </c>
      <c r="I261" s="61"/>
      <c r="J261" s="58"/>
      <c r="K261" s="72"/>
      <c r="L261" s="56"/>
      <c r="M261" s="56"/>
      <c r="O261" s="58"/>
      <c r="P261" s="62"/>
      <c r="Q261" s="56"/>
    </row>
    <row r="262" spans="2:17" ht="12.75">
      <c r="B262" s="56">
        <v>261</v>
      </c>
      <c r="I262" s="61"/>
      <c r="J262" s="58"/>
      <c r="K262" s="72"/>
      <c r="L262" s="56"/>
      <c r="M262" s="56"/>
      <c r="N262" s="20"/>
      <c r="O262" s="20"/>
      <c r="P262" s="20"/>
      <c r="Q262" s="20"/>
    </row>
    <row r="263" spans="2:17" ht="12.75">
      <c r="B263" s="56">
        <v>262</v>
      </c>
      <c r="I263" s="61"/>
      <c r="J263" s="58"/>
      <c r="K263" s="72"/>
      <c r="L263" s="56"/>
      <c r="M263" s="56"/>
      <c r="N263" s="20"/>
      <c r="O263" s="20"/>
      <c r="P263" s="20"/>
      <c r="Q263" s="20"/>
    </row>
    <row r="264" spans="2:17" ht="12.75">
      <c r="B264" s="56">
        <v>263</v>
      </c>
      <c r="I264" s="61"/>
      <c r="J264" s="58"/>
      <c r="K264" s="72"/>
      <c r="L264" s="56"/>
      <c r="M264" s="56"/>
      <c r="N264" s="20"/>
      <c r="O264" s="20"/>
      <c r="P264" s="20"/>
      <c r="Q264" s="20"/>
    </row>
    <row r="265" spans="2:17" ht="12.75">
      <c r="B265" s="56">
        <v>264</v>
      </c>
      <c r="I265" s="61"/>
      <c r="J265" s="58"/>
      <c r="K265" s="72"/>
      <c r="L265" s="56"/>
      <c r="M265" s="56"/>
      <c r="N265" s="20"/>
      <c r="O265" s="20"/>
      <c r="P265" s="20"/>
      <c r="Q265" s="20"/>
    </row>
    <row r="266" spans="2:17" ht="12.75">
      <c r="B266" s="56">
        <v>265</v>
      </c>
      <c r="I266" s="61"/>
      <c r="J266" s="58"/>
      <c r="K266" s="72"/>
      <c r="L266" s="56"/>
      <c r="M266" s="56"/>
      <c r="N266" s="20"/>
      <c r="O266" s="20"/>
      <c r="P266" s="20"/>
      <c r="Q266" s="20"/>
    </row>
    <row r="267" spans="2:17" ht="12.75">
      <c r="B267" s="56">
        <v>266</v>
      </c>
      <c r="I267" s="61"/>
      <c r="J267" s="58"/>
      <c r="K267" s="72"/>
      <c r="L267" s="56"/>
      <c r="M267" s="56"/>
      <c r="N267" s="20"/>
      <c r="O267" s="20"/>
      <c r="P267" s="20"/>
      <c r="Q267" s="20"/>
    </row>
    <row r="268" spans="2:17" ht="12.75">
      <c r="B268" s="56">
        <v>267</v>
      </c>
      <c r="I268" s="61"/>
      <c r="J268" s="58"/>
      <c r="K268" s="72"/>
      <c r="L268" s="56"/>
      <c r="M268" s="56"/>
      <c r="N268" s="20"/>
      <c r="O268" s="20"/>
      <c r="P268" s="20"/>
      <c r="Q268" s="20"/>
    </row>
    <row r="269" spans="2:17" ht="12.75">
      <c r="B269" s="56">
        <v>268</v>
      </c>
      <c r="I269" s="61"/>
      <c r="J269" s="58"/>
      <c r="K269" s="72"/>
      <c r="L269" s="56"/>
      <c r="M269" s="56"/>
      <c r="N269" s="20"/>
      <c r="O269" s="20"/>
      <c r="P269" s="20"/>
      <c r="Q269" s="20"/>
    </row>
    <row r="270" spans="2:17" ht="12.75">
      <c r="B270" s="56">
        <v>269</v>
      </c>
      <c r="I270" s="61"/>
      <c r="J270" s="58"/>
      <c r="K270" s="72"/>
      <c r="L270" s="56"/>
      <c r="M270" s="56"/>
      <c r="N270" s="20"/>
      <c r="O270" s="20"/>
      <c r="P270" s="20"/>
      <c r="Q270" s="20"/>
    </row>
    <row r="271" spans="2:17" ht="12.75">
      <c r="B271" s="56">
        <v>270</v>
      </c>
      <c r="I271" s="61"/>
      <c r="J271" s="58"/>
      <c r="K271" s="72"/>
      <c r="L271" s="56"/>
      <c r="M271" s="56"/>
      <c r="N271" s="20"/>
      <c r="O271" s="20"/>
      <c r="P271" s="20"/>
      <c r="Q271" s="20"/>
    </row>
    <row r="272" spans="2:17" ht="12.75">
      <c r="B272" s="56">
        <v>271</v>
      </c>
      <c r="I272" s="61"/>
      <c r="J272" s="58"/>
      <c r="K272" s="72"/>
      <c r="L272" s="56"/>
      <c r="M272" s="56"/>
      <c r="N272" s="20"/>
      <c r="O272" s="20"/>
      <c r="P272" s="20"/>
      <c r="Q272" s="20"/>
    </row>
    <row r="273" spans="2:17" ht="12.75">
      <c r="B273" s="56">
        <v>272</v>
      </c>
      <c r="I273" s="61"/>
      <c r="J273" s="58"/>
      <c r="K273" s="72"/>
      <c r="L273" s="56"/>
      <c r="M273" s="56"/>
      <c r="N273" s="20"/>
      <c r="O273" s="20"/>
      <c r="P273" s="20"/>
      <c r="Q273" s="20"/>
    </row>
    <row r="274" spans="2:17" ht="12.75">
      <c r="B274" s="56">
        <v>273</v>
      </c>
      <c r="I274" s="61"/>
      <c r="J274" s="58"/>
      <c r="K274" s="72"/>
      <c r="L274" s="56"/>
      <c r="M274" s="56"/>
      <c r="N274" s="20"/>
      <c r="O274" s="20"/>
      <c r="P274" s="20"/>
      <c r="Q274" s="20"/>
    </row>
    <row r="275" spans="2:17" ht="12.75">
      <c r="B275" s="56">
        <v>274</v>
      </c>
      <c r="I275" s="61"/>
      <c r="J275" s="58"/>
      <c r="K275" s="72"/>
      <c r="L275" s="56"/>
      <c r="M275" s="56"/>
      <c r="N275" s="20"/>
      <c r="O275" s="20"/>
      <c r="P275" s="20"/>
      <c r="Q275" s="20"/>
    </row>
    <row r="276" spans="2:17" ht="12.75">
      <c r="B276" s="56">
        <v>275</v>
      </c>
      <c r="I276" s="61"/>
      <c r="J276" s="58"/>
      <c r="K276" s="72"/>
      <c r="L276" s="56"/>
      <c r="M276" s="56"/>
      <c r="N276" s="20"/>
      <c r="O276" s="20"/>
      <c r="P276" s="20"/>
      <c r="Q276" s="20"/>
    </row>
    <row r="277" spans="2:17" ht="12.75">
      <c r="B277" s="56">
        <v>276</v>
      </c>
      <c r="I277" s="61"/>
      <c r="J277" s="58"/>
      <c r="K277" s="72"/>
      <c r="L277" s="56"/>
      <c r="M277" s="56"/>
      <c r="N277" s="20"/>
      <c r="O277" s="20"/>
      <c r="P277" s="20"/>
      <c r="Q277" s="20"/>
    </row>
    <row r="278" spans="2:17" ht="12.75">
      <c r="B278" s="56">
        <v>277</v>
      </c>
      <c r="I278" s="61"/>
      <c r="J278" s="58"/>
      <c r="K278" s="72"/>
      <c r="L278" s="56"/>
      <c r="M278" s="56"/>
      <c r="N278" s="20"/>
      <c r="O278" s="20"/>
      <c r="P278" s="20"/>
      <c r="Q278" s="20"/>
    </row>
    <row r="279" spans="2:17" ht="12.75">
      <c r="B279" s="56">
        <v>278</v>
      </c>
      <c r="I279" s="61"/>
      <c r="J279" s="58"/>
      <c r="K279" s="72"/>
      <c r="L279" s="56"/>
      <c r="M279" s="56"/>
      <c r="N279" s="20"/>
      <c r="O279" s="20"/>
      <c r="P279" s="20"/>
      <c r="Q279" s="20"/>
    </row>
    <row r="280" spans="2:17" ht="12.75">
      <c r="B280" s="56">
        <v>279</v>
      </c>
      <c r="I280" s="61"/>
      <c r="J280" s="58"/>
      <c r="K280" s="72"/>
      <c r="L280" s="56"/>
      <c r="M280" s="56"/>
      <c r="N280" s="20"/>
      <c r="O280" s="20"/>
      <c r="P280" s="20"/>
      <c r="Q280" s="20"/>
    </row>
    <row r="281" spans="2:17" ht="12.75">
      <c r="B281" s="56">
        <v>280</v>
      </c>
      <c r="I281" s="61"/>
      <c r="J281" s="58"/>
      <c r="K281" s="72"/>
      <c r="L281" s="56"/>
      <c r="M281" s="56"/>
      <c r="N281" s="20"/>
      <c r="O281" s="20"/>
      <c r="P281" s="20"/>
      <c r="Q281" s="20"/>
    </row>
    <row r="282" spans="2:17" ht="12.75">
      <c r="B282" s="56">
        <v>281</v>
      </c>
      <c r="I282" s="61"/>
      <c r="J282" s="58"/>
      <c r="K282" s="72"/>
      <c r="L282" s="56"/>
      <c r="M282" s="56"/>
      <c r="N282" s="20"/>
      <c r="O282" s="20"/>
      <c r="P282" s="20"/>
      <c r="Q282" s="20"/>
    </row>
    <row r="283" spans="2:15" ht="12.75">
      <c r="B283" s="56">
        <v>282</v>
      </c>
      <c r="I283" s="61"/>
      <c r="J283" s="58"/>
      <c r="K283" s="72"/>
      <c r="L283" s="56"/>
      <c r="M283" s="56"/>
      <c r="N283" s="57"/>
      <c r="O283" s="56"/>
    </row>
    <row r="284" spans="2:15" ht="12.75">
      <c r="B284" s="56">
        <v>283</v>
      </c>
      <c r="I284" s="61"/>
      <c r="J284" s="58"/>
      <c r="K284" s="72"/>
      <c r="L284" s="56"/>
      <c r="M284" s="56"/>
      <c r="N284" s="57"/>
      <c r="O284" s="56"/>
    </row>
    <row r="285" spans="2:15" ht="12.75">
      <c r="B285" s="56">
        <v>284</v>
      </c>
      <c r="I285" s="61"/>
      <c r="J285" s="58"/>
      <c r="K285" s="72"/>
      <c r="L285" s="56"/>
      <c r="M285" s="56"/>
      <c r="N285" s="57"/>
      <c r="O285" s="56"/>
    </row>
    <row r="286" spans="2:15" ht="12.75">
      <c r="B286" s="56">
        <v>285</v>
      </c>
      <c r="I286" s="61"/>
      <c r="J286" s="58"/>
      <c r="K286" s="72"/>
      <c r="L286" s="56"/>
      <c r="M286" s="56"/>
      <c r="N286" s="57"/>
      <c r="O286" s="56"/>
    </row>
    <row r="287" spans="2:15" ht="12.75">
      <c r="B287" s="56">
        <v>286</v>
      </c>
      <c r="I287" s="61"/>
      <c r="J287" s="58"/>
      <c r="K287" s="72"/>
      <c r="L287" s="56"/>
      <c r="M287" s="56"/>
      <c r="N287" s="57"/>
      <c r="O287" s="56"/>
    </row>
    <row r="288" spans="2:15" ht="12.75">
      <c r="B288" s="56">
        <v>287</v>
      </c>
      <c r="I288" s="61"/>
      <c r="J288" s="58"/>
      <c r="K288" s="72"/>
      <c r="L288" s="56"/>
      <c r="M288" s="56"/>
      <c r="N288" s="57"/>
      <c r="O288" s="56"/>
    </row>
    <row r="289" spans="2:15" ht="12.75">
      <c r="B289" s="56">
        <v>288</v>
      </c>
      <c r="I289" s="61"/>
      <c r="J289" s="58"/>
      <c r="K289" s="72"/>
      <c r="L289" s="56"/>
      <c r="M289" s="56"/>
      <c r="N289" s="57"/>
      <c r="O289" s="56"/>
    </row>
    <row r="290" spans="2:15" ht="12.75">
      <c r="B290" s="56">
        <v>289</v>
      </c>
      <c r="I290" s="61"/>
      <c r="J290" s="58"/>
      <c r="K290" s="72"/>
      <c r="L290" s="56"/>
      <c r="M290" s="56"/>
      <c r="N290" s="57"/>
      <c r="O290" s="56"/>
    </row>
    <row r="291" spans="2:15" ht="12.75">
      <c r="B291" s="56">
        <v>290</v>
      </c>
      <c r="I291" s="61"/>
      <c r="J291" s="58"/>
      <c r="K291" s="72"/>
      <c r="L291" s="56"/>
      <c r="M291" s="56"/>
      <c r="N291" s="57"/>
      <c r="O291" s="56"/>
    </row>
    <row r="292" spans="2:15" ht="12.75">
      <c r="B292" s="56">
        <v>291</v>
      </c>
      <c r="I292" s="61"/>
      <c r="J292" s="58"/>
      <c r="K292" s="72"/>
      <c r="L292" s="56"/>
      <c r="M292" s="56"/>
      <c r="N292" s="57"/>
      <c r="O292" s="56"/>
    </row>
    <row r="293" spans="2:15" ht="12.75">
      <c r="B293" s="56">
        <v>292</v>
      </c>
      <c r="I293" s="61"/>
      <c r="J293" s="58"/>
      <c r="K293" s="72"/>
      <c r="L293" s="56"/>
      <c r="M293" s="56"/>
      <c r="N293" s="57"/>
      <c r="O293" s="56"/>
    </row>
    <row r="294" spans="2:15" ht="12.75">
      <c r="B294" s="56">
        <v>293</v>
      </c>
      <c r="I294" s="61"/>
      <c r="J294" s="58"/>
      <c r="K294" s="72"/>
      <c r="L294" s="56"/>
      <c r="M294" s="56"/>
      <c r="N294" s="57"/>
      <c r="O294" s="56"/>
    </row>
    <row r="295" spans="2:15" ht="12.75">
      <c r="B295" s="56">
        <v>294</v>
      </c>
      <c r="I295" s="61"/>
      <c r="J295" s="58"/>
      <c r="K295" s="72"/>
      <c r="L295" s="56"/>
      <c r="M295" s="56"/>
      <c r="N295" s="57"/>
      <c r="O295" s="56"/>
    </row>
    <row r="296" spans="2:15" ht="12.75">
      <c r="B296" s="56">
        <v>295</v>
      </c>
      <c r="I296" s="61"/>
      <c r="J296" s="58"/>
      <c r="K296" s="72"/>
      <c r="L296" s="56"/>
      <c r="M296" s="56"/>
      <c r="N296" s="57"/>
      <c r="O296" s="56"/>
    </row>
    <row r="297" spans="2:15" ht="12.75">
      <c r="B297" s="56">
        <v>296</v>
      </c>
      <c r="I297" s="61"/>
      <c r="J297" s="58"/>
      <c r="K297" s="72"/>
      <c r="L297" s="56"/>
      <c r="M297" s="56"/>
      <c r="N297" s="57"/>
      <c r="O297" s="56"/>
    </row>
    <row r="298" spans="2:15" ht="12.75">
      <c r="B298" s="56">
        <v>297</v>
      </c>
      <c r="I298" s="61"/>
      <c r="J298" s="58"/>
      <c r="K298" s="72"/>
      <c r="L298" s="56"/>
      <c r="M298" s="56"/>
      <c r="N298" s="57"/>
      <c r="O298" s="56"/>
    </row>
    <row r="299" spans="2:15" ht="12.75">
      <c r="B299" s="56">
        <v>298</v>
      </c>
      <c r="I299" s="61"/>
      <c r="J299" s="58"/>
      <c r="K299" s="72"/>
      <c r="L299" s="56"/>
      <c r="M299" s="56"/>
      <c r="N299" s="57"/>
      <c r="O299" s="56"/>
    </row>
    <row r="300" spans="2:15" ht="12.75">
      <c r="B300" s="56">
        <v>299</v>
      </c>
      <c r="I300" s="61"/>
      <c r="J300" s="58"/>
      <c r="K300" s="72"/>
      <c r="L300" s="56"/>
      <c r="M300" s="56"/>
      <c r="N300" s="57"/>
      <c r="O300" s="56"/>
    </row>
    <row r="301" spans="2:15" ht="12.75">
      <c r="B301" s="56">
        <v>300</v>
      </c>
      <c r="I301" s="61"/>
      <c r="J301" s="58"/>
      <c r="K301" s="72"/>
      <c r="L301" s="56"/>
      <c r="M301" s="56"/>
      <c r="N301" s="57"/>
      <c r="O301" s="56"/>
    </row>
    <row r="302" spans="1:17" ht="12.75">
      <c r="A302" s="61" t="s">
        <v>157</v>
      </c>
      <c r="B302" s="56">
        <v>317</v>
      </c>
      <c r="C302" s="20" t="s">
        <v>365</v>
      </c>
      <c r="D302" s="20" t="s">
        <v>70</v>
      </c>
      <c r="E302" s="73" t="s">
        <v>366</v>
      </c>
      <c r="F302" s="1" t="s">
        <v>367</v>
      </c>
      <c r="G302" s="56" t="s">
        <v>368</v>
      </c>
      <c r="I302" s="61"/>
      <c r="K302" s="56"/>
      <c r="L302" s="56"/>
      <c r="M302" s="56"/>
      <c r="N302" s="76" t="s">
        <v>141</v>
      </c>
      <c r="O302" s="76"/>
      <c r="P302" s="1" t="s">
        <v>129</v>
      </c>
      <c r="Q302" s="1" t="s">
        <v>132</v>
      </c>
    </row>
    <row r="303" spans="2:17" ht="12.75">
      <c r="B303" s="56">
        <v>306</v>
      </c>
      <c r="C303" s="20" t="s">
        <v>369</v>
      </c>
      <c r="D303" s="20" t="s">
        <v>72</v>
      </c>
      <c r="E303" s="73" t="s">
        <v>370</v>
      </c>
      <c r="F303" s="56" t="s">
        <v>371</v>
      </c>
      <c r="G303" s="56" t="s">
        <v>372</v>
      </c>
      <c r="I303" s="61"/>
      <c r="K303" s="56"/>
      <c r="L303" s="56"/>
      <c r="M303" s="56"/>
      <c r="N303" s="61" t="s">
        <v>148</v>
      </c>
      <c r="O303" s="58"/>
      <c r="P303" s="72" t="s">
        <v>129</v>
      </c>
      <c r="Q303" s="56"/>
    </row>
    <row r="304" spans="2:17" ht="12.75">
      <c r="B304" s="56">
        <v>301</v>
      </c>
      <c r="C304" s="20" t="s">
        <v>373</v>
      </c>
      <c r="D304" s="20" t="s">
        <v>271</v>
      </c>
      <c r="E304" s="73" t="s">
        <v>374</v>
      </c>
      <c r="F304" s="1" t="s">
        <v>371</v>
      </c>
      <c r="G304" s="56" t="s">
        <v>375</v>
      </c>
      <c r="I304" s="76"/>
      <c r="J304" s="76"/>
      <c r="K304" s="1"/>
      <c r="L304" s="1"/>
      <c r="M304" s="56"/>
      <c r="N304" s="76" t="s">
        <v>136</v>
      </c>
      <c r="O304" s="76" t="s">
        <v>137</v>
      </c>
      <c r="P304" s="1">
        <v>1277123015</v>
      </c>
      <c r="Q304" s="1" t="s">
        <v>134</v>
      </c>
    </row>
    <row r="305" spans="2:17" ht="12.75">
      <c r="B305" s="56">
        <v>313</v>
      </c>
      <c r="C305" s="20" t="s">
        <v>376</v>
      </c>
      <c r="D305" s="20" t="s">
        <v>271</v>
      </c>
      <c r="E305" s="73" t="s">
        <v>377</v>
      </c>
      <c r="F305" s="1" t="s">
        <v>371</v>
      </c>
      <c r="G305" s="56" t="s">
        <v>378</v>
      </c>
      <c r="I305" s="76"/>
      <c r="J305" s="76"/>
      <c r="K305" s="1"/>
      <c r="L305" s="1"/>
      <c r="M305" s="56"/>
      <c r="N305" s="61" t="s">
        <v>147</v>
      </c>
      <c r="O305" s="58"/>
      <c r="P305" s="72" t="s">
        <v>129</v>
      </c>
      <c r="Q305" s="56"/>
    </row>
    <row r="306" spans="2:17" ht="12.75">
      <c r="B306" s="56">
        <v>303</v>
      </c>
      <c r="C306" s="20" t="s">
        <v>379</v>
      </c>
      <c r="D306" s="20" t="s">
        <v>163</v>
      </c>
      <c r="E306" s="73" t="s">
        <v>380</v>
      </c>
      <c r="F306" s="1" t="s">
        <v>371</v>
      </c>
      <c r="G306" s="56" t="s">
        <v>381</v>
      </c>
      <c r="I306" s="61"/>
      <c r="K306" s="56"/>
      <c r="L306" s="1"/>
      <c r="M306" s="56"/>
      <c r="N306" s="61" t="s">
        <v>149</v>
      </c>
      <c r="O306" s="58"/>
      <c r="P306" s="72" t="s">
        <v>129</v>
      </c>
      <c r="Q306" s="56"/>
    </row>
    <row r="307" spans="2:17" ht="12.75">
      <c r="B307" s="56">
        <v>315</v>
      </c>
      <c r="C307" s="20" t="s">
        <v>382</v>
      </c>
      <c r="D307" s="20" t="s">
        <v>163</v>
      </c>
      <c r="E307" s="73" t="s">
        <v>383</v>
      </c>
      <c r="F307" s="1" t="s">
        <v>367</v>
      </c>
      <c r="G307" s="56" t="s">
        <v>384</v>
      </c>
      <c r="I307" s="76"/>
      <c r="J307" s="76"/>
      <c r="K307" s="1"/>
      <c r="L307" s="1"/>
      <c r="M307" s="56"/>
      <c r="N307" s="61" t="s">
        <v>152</v>
      </c>
      <c r="O307" s="58" t="s">
        <v>77</v>
      </c>
      <c r="P307" s="62" t="s">
        <v>153</v>
      </c>
      <c r="Q307" s="56" t="s">
        <v>132</v>
      </c>
    </row>
    <row r="308" spans="2:17" ht="12.75">
      <c r="B308" s="56">
        <v>301</v>
      </c>
      <c r="C308" s="61" t="s">
        <v>373</v>
      </c>
      <c r="D308" s="58" t="s">
        <v>271</v>
      </c>
      <c r="E308" s="72" t="s">
        <v>374</v>
      </c>
      <c r="F308" s="56" t="s">
        <v>367</v>
      </c>
      <c r="I308" s="61"/>
      <c r="J308" s="58"/>
      <c r="K308" s="72"/>
      <c r="L308" s="56"/>
      <c r="M308" s="56"/>
      <c r="N308" s="61" t="s">
        <v>143</v>
      </c>
      <c r="O308" s="58" t="s">
        <v>144</v>
      </c>
      <c r="P308" s="72" t="s">
        <v>145</v>
      </c>
      <c r="Q308" s="56" t="s">
        <v>132</v>
      </c>
    </row>
    <row r="309" spans="2:17" ht="12.75">
      <c r="B309" s="56">
        <v>302</v>
      </c>
      <c r="C309" s="20" t="s">
        <v>415</v>
      </c>
      <c r="D309" s="20" t="s">
        <v>78</v>
      </c>
      <c r="E309" s="73" t="s">
        <v>416</v>
      </c>
      <c r="F309" s="1" t="s">
        <v>367</v>
      </c>
      <c r="G309" s="56" t="s">
        <v>417</v>
      </c>
      <c r="I309" s="76"/>
      <c r="J309" s="76"/>
      <c r="K309" s="1"/>
      <c r="L309" s="1"/>
      <c r="M309" s="56"/>
      <c r="N309" s="61" t="s">
        <v>138</v>
      </c>
      <c r="O309" s="58" t="s">
        <v>130</v>
      </c>
      <c r="P309" s="72" t="s">
        <v>142</v>
      </c>
      <c r="Q309" s="56" t="s">
        <v>132</v>
      </c>
    </row>
    <row r="310" spans="2:17" ht="12.75">
      <c r="B310" s="56">
        <v>303</v>
      </c>
      <c r="C310" s="61" t="s">
        <v>379</v>
      </c>
      <c r="D310" s="58" t="s">
        <v>163</v>
      </c>
      <c r="E310" s="72" t="s">
        <v>380</v>
      </c>
      <c r="F310" s="56" t="s">
        <v>367</v>
      </c>
      <c r="I310" s="61"/>
      <c r="J310" s="58"/>
      <c r="K310" s="72"/>
      <c r="L310" s="56"/>
      <c r="M310" s="56"/>
      <c r="N310" s="76" t="s">
        <v>139</v>
      </c>
      <c r="O310" s="76" t="s">
        <v>70</v>
      </c>
      <c r="P310" s="1">
        <v>1277142018</v>
      </c>
      <c r="Q310" s="1" t="s">
        <v>132</v>
      </c>
    </row>
    <row r="311" spans="2:17" ht="12.75">
      <c r="B311" s="56">
        <v>304</v>
      </c>
      <c r="C311" s="20" t="s">
        <v>428</v>
      </c>
      <c r="D311" s="20" t="s">
        <v>429</v>
      </c>
      <c r="E311" s="73" t="s">
        <v>430</v>
      </c>
      <c r="F311" s="1" t="s">
        <v>367</v>
      </c>
      <c r="G311" s="56" t="s">
        <v>431</v>
      </c>
      <c r="I311" s="61"/>
      <c r="J311" s="76"/>
      <c r="K311" s="56"/>
      <c r="L311" s="56"/>
      <c r="M311" s="56"/>
      <c r="N311" s="76" t="s">
        <v>140</v>
      </c>
      <c r="O311" s="76" t="s">
        <v>128</v>
      </c>
      <c r="P311" s="1">
        <v>1293507210</v>
      </c>
      <c r="Q311" s="1" t="s">
        <v>132</v>
      </c>
    </row>
    <row r="312" spans="2:17" ht="12.75">
      <c r="B312" s="56">
        <v>305</v>
      </c>
      <c r="C312" s="20" t="s">
        <v>394</v>
      </c>
      <c r="D312" s="20" t="s">
        <v>303</v>
      </c>
      <c r="E312" s="73" t="s">
        <v>395</v>
      </c>
      <c r="F312" s="1" t="s">
        <v>371</v>
      </c>
      <c r="G312" s="56" t="s">
        <v>396</v>
      </c>
      <c r="I312" s="61"/>
      <c r="L312" s="56"/>
      <c r="M312" s="56"/>
      <c r="N312" s="61" t="s">
        <v>146</v>
      </c>
      <c r="O312" s="58"/>
      <c r="P312" s="72" t="s">
        <v>129</v>
      </c>
      <c r="Q312" s="56"/>
    </row>
    <row r="313" spans="2:17" ht="12.75">
      <c r="B313" s="56">
        <v>306</v>
      </c>
      <c r="C313" s="61" t="s">
        <v>369</v>
      </c>
      <c r="D313" s="58" t="s">
        <v>72</v>
      </c>
      <c r="E313" s="72" t="s">
        <v>370</v>
      </c>
      <c r="F313" s="56" t="s">
        <v>367</v>
      </c>
      <c r="I313" s="61"/>
      <c r="J313" s="58"/>
      <c r="K313" s="62"/>
      <c r="L313" s="56"/>
      <c r="M313" s="56"/>
      <c r="N313" s="61" t="s">
        <v>150</v>
      </c>
      <c r="O313" s="58" t="s">
        <v>131</v>
      </c>
      <c r="P313" s="72" t="s">
        <v>151</v>
      </c>
      <c r="Q313" s="56" t="s">
        <v>132</v>
      </c>
    </row>
    <row r="314" spans="2:17" ht="12.75">
      <c r="B314" s="56">
        <v>307</v>
      </c>
      <c r="C314" s="20" t="s">
        <v>391</v>
      </c>
      <c r="D314" s="20" t="s">
        <v>77</v>
      </c>
      <c r="E314" s="73" t="s">
        <v>392</v>
      </c>
      <c r="F314" s="1" t="s">
        <v>367</v>
      </c>
      <c r="G314" s="56" t="s">
        <v>393</v>
      </c>
      <c r="I314" s="61"/>
      <c r="K314" s="56"/>
      <c r="L314" s="56"/>
      <c r="M314" s="56"/>
      <c r="N314" s="76" t="s">
        <v>133</v>
      </c>
      <c r="O314" s="76" t="s">
        <v>154</v>
      </c>
      <c r="P314" s="1">
        <v>1291339029</v>
      </c>
      <c r="Q314" s="1" t="s">
        <v>134</v>
      </c>
    </row>
    <row r="315" spans="2:14" ht="12.75">
      <c r="B315" s="56">
        <v>308</v>
      </c>
      <c r="C315" s="20" t="s">
        <v>397</v>
      </c>
      <c r="D315" s="20" t="s">
        <v>58</v>
      </c>
      <c r="E315" s="73" t="s">
        <v>398</v>
      </c>
      <c r="F315" s="1" t="s">
        <v>371</v>
      </c>
      <c r="G315" s="56" t="s">
        <v>399</v>
      </c>
      <c r="I315" s="61"/>
      <c r="K315" s="56"/>
      <c r="L315" s="56"/>
      <c r="M315" s="56"/>
      <c r="N315" s="57"/>
    </row>
    <row r="316" spans="2:14" ht="12.75">
      <c r="B316" s="56">
        <v>309</v>
      </c>
      <c r="C316" s="20" t="s">
        <v>406</v>
      </c>
      <c r="D316" s="20" t="s">
        <v>73</v>
      </c>
      <c r="E316" s="73" t="s">
        <v>407</v>
      </c>
      <c r="F316" s="1" t="s">
        <v>371</v>
      </c>
      <c r="G316" s="56" t="s">
        <v>408</v>
      </c>
      <c r="I316" s="61"/>
      <c r="J316" s="58"/>
      <c r="K316" s="72"/>
      <c r="L316" s="56"/>
      <c r="M316" s="56"/>
      <c r="N316" s="57"/>
    </row>
    <row r="317" spans="2:14" ht="12.75">
      <c r="B317" s="56">
        <v>310</v>
      </c>
      <c r="C317" s="20" t="s">
        <v>412</v>
      </c>
      <c r="D317" s="20" t="s">
        <v>73</v>
      </c>
      <c r="E317" s="73" t="s">
        <v>413</v>
      </c>
      <c r="F317" s="1" t="s">
        <v>367</v>
      </c>
      <c r="G317" s="56" t="s">
        <v>414</v>
      </c>
      <c r="I317" s="61"/>
      <c r="J317" s="58"/>
      <c r="K317" s="72"/>
      <c r="L317" s="56"/>
      <c r="M317" s="56"/>
      <c r="N317" s="57"/>
    </row>
    <row r="318" spans="2:13" ht="12.75">
      <c r="B318" s="56">
        <v>311</v>
      </c>
      <c r="C318" s="20" t="s">
        <v>409</v>
      </c>
      <c r="D318" s="20" t="s">
        <v>73</v>
      </c>
      <c r="E318" s="73" t="s">
        <v>410</v>
      </c>
      <c r="F318" s="1" t="s">
        <v>371</v>
      </c>
      <c r="G318" s="56" t="s">
        <v>411</v>
      </c>
      <c r="I318" s="61"/>
      <c r="L318" s="56"/>
      <c r="M318" s="56"/>
    </row>
    <row r="319" spans="2:14" ht="12.75">
      <c r="B319" s="56">
        <v>312</v>
      </c>
      <c r="C319" s="20" t="s">
        <v>403</v>
      </c>
      <c r="D319" s="20" t="s">
        <v>58</v>
      </c>
      <c r="E319" s="73" t="s">
        <v>404</v>
      </c>
      <c r="F319" s="1" t="s">
        <v>367</v>
      </c>
      <c r="G319" s="56" t="s">
        <v>405</v>
      </c>
      <c r="I319" s="76"/>
      <c r="J319" s="76"/>
      <c r="K319" s="1"/>
      <c r="L319" s="1"/>
      <c r="M319" s="56"/>
      <c r="N319" s="57"/>
    </row>
    <row r="320" spans="2:14" ht="12.75">
      <c r="B320" s="56">
        <v>313</v>
      </c>
      <c r="C320" s="61" t="s">
        <v>376</v>
      </c>
      <c r="D320" s="58" t="s">
        <v>271</v>
      </c>
      <c r="E320" s="72" t="s">
        <v>377</v>
      </c>
      <c r="F320" s="56" t="s">
        <v>367</v>
      </c>
      <c r="I320" s="76"/>
      <c r="J320" s="76"/>
      <c r="K320" s="1"/>
      <c r="L320" s="1"/>
      <c r="M320" s="56"/>
      <c r="N320" s="57"/>
    </row>
    <row r="321" spans="2:17" ht="12.75">
      <c r="B321" s="56">
        <v>314</v>
      </c>
      <c r="C321" s="20" t="s">
        <v>418</v>
      </c>
      <c r="D321" s="20" t="s">
        <v>167</v>
      </c>
      <c r="E321" s="73" t="s">
        <v>419</v>
      </c>
      <c r="F321" s="1" t="s">
        <v>371</v>
      </c>
      <c r="G321" s="56" t="s">
        <v>420</v>
      </c>
      <c r="I321" s="76"/>
      <c r="J321" s="76"/>
      <c r="K321" s="1"/>
      <c r="L321" s="1"/>
      <c r="M321" s="56"/>
      <c r="N321" s="76"/>
      <c r="O321" s="76"/>
      <c r="P321" s="1"/>
      <c r="Q321" s="1"/>
    </row>
    <row r="322" spans="2:17" ht="12.75">
      <c r="B322" s="56">
        <v>316</v>
      </c>
      <c r="C322" s="61" t="s">
        <v>388</v>
      </c>
      <c r="D322" s="58" t="s">
        <v>163</v>
      </c>
      <c r="E322" s="72" t="s">
        <v>389</v>
      </c>
      <c r="F322" s="56" t="s">
        <v>367</v>
      </c>
      <c r="G322" s="56" t="s">
        <v>390</v>
      </c>
      <c r="I322" s="76"/>
      <c r="J322" s="76"/>
      <c r="K322" s="1"/>
      <c r="L322" s="1"/>
      <c r="M322" s="56"/>
      <c r="N322" s="76"/>
      <c r="O322" s="76"/>
      <c r="P322" s="1"/>
      <c r="Q322" s="1"/>
    </row>
    <row r="323" spans="2:14" ht="12.75">
      <c r="B323" s="56">
        <v>317</v>
      </c>
      <c r="C323" s="20" t="s">
        <v>365</v>
      </c>
      <c r="D323" s="20" t="s">
        <v>70</v>
      </c>
      <c r="E323" s="73">
        <v>48771420037</v>
      </c>
      <c r="F323" s="1" t="s">
        <v>371</v>
      </c>
      <c r="I323" s="76"/>
      <c r="J323" s="76"/>
      <c r="K323" s="1"/>
      <c r="L323" s="1"/>
      <c r="M323" s="56"/>
      <c r="N323" s="57"/>
    </row>
    <row r="324" spans="2:14" ht="12.75">
      <c r="B324" s="56">
        <v>318</v>
      </c>
      <c r="C324" s="20" t="s">
        <v>425</v>
      </c>
      <c r="D324" s="20" t="s">
        <v>159</v>
      </c>
      <c r="E324" s="73" t="s">
        <v>426</v>
      </c>
      <c r="F324" s="1" t="s">
        <v>367</v>
      </c>
      <c r="G324" s="56" t="s">
        <v>427</v>
      </c>
      <c r="I324" s="76"/>
      <c r="K324" s="1"/>
      <c r="L324" s="1"/>
      <c r="M324" s="56"/>
      <c r="N324" s="57"/>
    </row>
    <row r="325" spans="2:17" ht="12.75">
      <c r="B325" s="56">
        <v>319</v>
      </c>
      <c r="C325" s="20" t="s">
        <v>400</v>
      </c>
      <c r="D325" s="20" t="s">
        <v>58</v>
      </c>
      <c r="E325" s="73" t="s">
        <v>401</v>
      </c>
      <c r="F325" s="1" t="s">
        <v>367</v>
      </c>
      <c r="G325" s="56" t="s">
        <v>402</v>
      </c>
      <c r="I325" s="61"/>
      <c r="J325" s="58"/>
      <c r="K325" s="72"/>
      <c r="L325" s="56"/>
      <c r="M325" s="56"/>
      <c r="N325" s="76"/>
      <c r="O325" s="76"/>
      <c r="P325" s="1"/>
      <c r="Q325" s="1"/>
    </row>
    <row r="326" spans="2:14" ht="12.75">
      <c r="B326" s="56">
        <v>320</v>
      </c>
      <c r="C326" s="20" t="s">
        <v>421</v>
      </c>
      <c r="D326" s="20" t="s">
        <v>422</v>
      </c>
      <c r="E326" s="73" t="s">
        <v>423</v>
      </c>
      <c r="F326" s="56" t="s">
        <v>371</v>
      </c>
      <c r="G326" s="56" t="s">
        <v>424</v>
      </c>
      <c r="I326" s="61"/>
      <c r="K326" s="56"/>
      <c r="L326" s="56"/>
      <c r="M326" s="56"/>
      <c r="N326" s="57"/>
    </row>
    <row r="327" spans="2:14" ht="12.75">
      <c r="B327" s="56">
        <v>321</v>
      </c>
      <c r="C327" s="20" t="s">
        <v>385</v>
      </c>
      <c r="D327" s="20" t="s">
        <v>163</v>
      </c>
      <c r="E327" s="73" t="s">
        <v>386</v>
      </c>
      <c r="F327" s="1" t="s">
        <v>367</v>
      </c>
      <c r="G327" s="56" t="s">
        <v>387</v>
      </c>
      <c r="I327" s="76"/>
      <c r="J327" s="76"/>
      <c r="K327" s="1"/>
      <c r="L327" s="1"/>
      <c r="M327" s="56"/>
      <c r="N327" s="57"/>
    </row>
    <row r="328" spans="2:17" ht="12.75">
      <c r="B328" s="56">
        <v>322</v>
      </c>
      <c r="C328" s="20" t="s">
        <v>476</v>
      </c>
      <c r="D328" s="20" t="s">
        <v>129</v>
      </c>
      <c r="E328" s="73"/>
      <c r="F328" s="1" t="s">
        <v>367</v>
      </c>
      <c r="I328" s="76"/>
      <c r="J328" s="76"/>
      <c r="K328" s="1"/>
      <c r="L328" s="1"/>
      <c r="M328" s="56"/>
      <c r="N328" s="76"/>
      <c r="O328" s="76"/>
      <c r="P328" s="1"/>
      <c r="Q328" s="1"/>
    </row>
    <row r="329" spans="2:17" ht="12.75">
      <c r="B329" s="56">
        <v>323</v>
      </c>
      <c r="C329" s="61" t="s">
        <v>484</v>
      </c>
      <c r="E329" s="72" t="s">
        <v>485</v>
      </c>
      <c r="F329" s="56" t="s">
        <v>367</v>
      </c>
      <c r="I329" s="61"/>
      <c r="J329" s="76"/>
      <c r="K329" s="56"/>
      <c r="L329" s="56"/>
      <c r="M329" s="56"/>
      <c r="N329" s="76"/>
      <c r="O329" s="76"/>
      <c r="P329" s="1"/>
      <c r="Q329" s="1"/>
    </row>
    <row r="330" spans="2:14" ht="12.75">
      <c r="B330" s="56">
        <v>329</v>
      </c>
      <c r="I330" s="61"/>
      <c r="J330" s="58"/>
      <c r="K330" s="72"/>
      <c r="L330" s="56"/>
      <c r="M330" s="56"/>
      <c r="N330" s="57"/>
    </row>
    <row r="331" spans="2:17" ht="12.75">
      <c r="B331" s="56">
        <v>330</v>
      </c>
      <c r="I331" s="61"/>
      <c r="K331" s="56"/>
      <c r="L331" s="56"/>
      <c r="M331" s="56"/>
      <c r="N331" s="76"/>
      <c r="O331" s="76"/>
      <c r="P331" s="1"/>
      <c r="Q331" s="1"/>
    </row>
    <row r="332" spans="2:14" ht="12.75">
      <c r="B332" s="56">
        <v>331</v>
      </c>
      <c r="I332" s="76"/>
      <c r="J332" s="76"/>
      <c r="K332" s="1"/>
      <c r="L332" s="1"/>
      <c r="M332" s="56"/>
      <c r="N332" s="57"/>
    </row>
    <row r="333" spans="2:14" ht="12.75">
      <c r="B333" s="56">
        <v>332</v>
      </c>
      <c r="I333" s="76"/>
      <c r="J333" s="76"/>
      <c r="K333" s="1"/>
      <c r="L333" s="1"/>
      <c r="M333" s="56"/>
      <c r="N333" s="57"/>
    </row>
    <row r="334" spans="2:14" ht="12.75">
      <c r="B334" s="56">
        <v>333</v>
      </c>
      <c r="I334" s="76"/>
      <c r="J334" s="76"/>
      <c r="K334" s="1"/>
      <c r="L334" s="1"/>
      <c r="M334" s="56"/>
      <c r="N334" s="57"/>
    </row>
    <row r="335" spans="2:14" ht="12.75">
      <c r="B335" s="56">
        <v>334</v>
      </c>
      <c r="I335" s="61"/>
      <c r="J335" s="76"/>
      <c r="K335" s="56"/>
      <c r="L335" s="56"/>
      <c r="M335" s="56"/>
      <c r="N335" s="57"/>
    </row>
    <row r="336" spans="2:14" ht="12.75">
      <c r="B336" s="56">
        <v>335</v>
      </c>
      <c r="I336" s="61"/>
      <c r="K336" s="56"/>
      <c r="L336" s="56"/>
      <c r="M336" s="56"/>
      <c r="N336" s="57"/>
    </row>
    <row r="337" spans="2:17" ht="12.75">
      <c r="B337" s="56">
        <v>336</v>
      </c>
      <c r="I337" s="61"/>
      <c r="K337" s="56"/>
      <c r="L337" s="56"/>
      <c r="M337" s="56"/>
      <c r="N337" s="76"/>
      <c r="O337" s="76"/>
      <c r="P337" s="1"/>
      <c r="Q337" s="1"/>
    </row>
    <row r="338" spans="2:14" ht="12.75">
      <c r="B338" s="56">
        <v>337</v>
      </c>
      <c r="I338" s="61"/>
      <c r="J338" s="58"/>
      <c r="K338" s="56"/>
      <c r="L338" s="56"/>
      <c r="M338" s="56"/>
      <c r="N338" s="57"/>
    </row>
    <row r="339" spans="2:17" ht="12.75">
      <c r="B339" s="56">
        <v>338</v>
      </c>
      <c r="M339" s="56"/>
      <c r="N339" s="76"/>
      <c r="O339" s="76"/>
      <c r="P339" s="1"/>
      <c r="Q339" s="1"/>
    </row>
    <row r="340" spans="2:17" ht="12.75">
      <c r="B340" s="56">
        <v>339</v>
      </c>
      <c r="M340" s="56"/>
      <c r="N340" s="76"/>
      <c r="O340" s="76"/>
      <c r="P340" s="1"/>
      <c r="Q340" s="1"/>
    </row>
    <row r="341" spans="2:14" ht="12.75">
      <c r="B341" s="56">
        <v>340</v>
      </c>
      <c r="M341" s="56"/>
      <c r="N341" s="57"/>
    </row>
    <row r="342" spans="2:14" ht="12.75">
      <c r="B342" s="56">
        <v>341</v>
      </c>
      <c r="M342" s="56"/>
      <c r="N342" s="57"/>
    </row>
    <row r="343" spans="2:14" ht="12.75">
      <c r="B343" s="56">
        <v>342</v>
      </c>
      <c r="M343" s="56"/>
      <c r="N343" s="57"/>
    </row>
    <row r="344" spans="2:14" ht="12.75">
      <c r="B344" s="56">
        <v>343</v>
      </c>
      <c r="M344" s="56"/>
      <c r="N344" s="57"/>
    </row>
    <row r="345" spans="2:17" ht="12.75">
      <c r="B345" s="56">
        <v>344</v>
      </c>
      <c r="M345" s="56"/>
      <c r="N345" s="57"/>
      <c r="Q345" s="56"/>
    </row>
    <row r="346" spans="2:15" ht="12.75">
      <c r="B346" s="56">
        <v>345</v>
      </c>
      <c r="M346" s="56"/>
      <c r="N346" s="57"/>
      <c r="O346" s="56"/>
    </row>
    <row r="347" spans="2:15" ht="12.75">
      <c r="B347" s="56">
        <v>346</v>
      </c>
      <c r="M347" s="56"/>
      <c r="N347" s="57"/>
      <c r="O347" s="56"/>
    </row>
    <row r="348" spans="2:15" ht="12.75">
      <c r="B348" s="56">
        <v>347</v>
      </c>
      <c r="M348" s="56"/>
      <c r="N348" s="57"/>
      <c r="O348" s="56"/>
    </row>
    <row r="349" spans="2:15" ht="12.75">
      <c r="B349" s="56">
        <v>348</v>
      </c>
      <c r="M349" s="56"/>
      <c r="N349" s="57"/>
      <c r="O349" s="56"/>
    </row>
    <row r="350" spans="2:15" ht="12.75">
      <c r="B350" s="56">
        <v>349</v>
      </c>
      <c r="I350" s="61"/>
      <c r="J350" s="76"/>
      <c r="K350" s="56"/>
      <c r="L350" s="56"/>
      <c r="M350" s="56"/>
      <c r="N350" s="57"/>
      <c r="O350" s="56"/>
    </row>
    <row r="351" spans="2:15" ht="12.75">
      <c r="B351" s="56">
        <v>350</v>
      </c>
      <c r="I351" s="61"/>
      <c r="J351" s="58"/>
      <c r="K351" s="72"/>
      <c r="L351" s="56"/>
      <c r="M351" s="56"/>
      <c r="N351" s="57"/>
      <c r="O351" s="56"/>
    </row>
    <row r="352" spans="2:14" ht="12.75">
      <c r="B352" s="56">
        <v>351</v>
      </c>
      <c r="I352" s="76"/>
      <c r="J352" s="76"/>
      <c r="K352" s="1"/>
      <c r="L352" s="1"/>
      <c r="M352" s="56"/>
      <c r="N352" s="57"/>
    </row>
    <row r="353" spans="2:14" ht="12.75">
      <c r="B353" s="56">
        <v>352</v>
      </c>
      <c r="I353" s="76"/>
      <c r="J353" s="76"/>
      <c r="K353" s="1"/>
      <c r="L353" s="1"/>
      <c r="M353" s="56"/>
      <c r="N353" s="57"/>
    </row>
    <row r="354" spans="2:13" ht="12.75">
      <c r="B354" s="56">
        <v>353</v>
      </c>
      <c r="I354" s="76"/>
      <c r="J354" s="76"/>
      <c r="K354" s="1"/>
      <c r="L354" s="1"/>
      <c r="M354" s="56"/>
    </row>
    <row r="355" spans="2:13" ht="12.75">
      <c r="B355" s="56">
        <v>354</v>
      </c>
      <c r="I355" s="61"/>
      <c r="J355" s="58"/>
      <c r="K355" s="72"/>
      <c r="L355" s="1"/>
      <c r="M355" s="56"/>
    </row>
    <row r="356" spans="2:13" ht="12.75">
      <c r="B356" s="56">
        <v>355</v>
      </c>
      <c r="I356" s="61"/>
      <c r="J356" s="58"/>
      <c r="K356" s="72"/>
      <c r="L356" s="1"/>
      <c r="M356" s="56"/>
    </row>
    <row r="357" spans="2:13" ht="12.75">
      <c r="B357" s="56">
        <v>356</v>
      </c>
      <c r="I357" s="76"/>
      <c r="J357" s="76"/>
      <c r="K357" s="1"/>
      <c r="L357" s="1"/>
      <c r="M357" s="56"/>
    </row>
    <row r="358" spans="2:13" ht="12.75">
      <c r="B358" s="56">
        <v>357</v>
      </c>
      <c r="I358" s="61"/>
      <c r="J358" s="58"/>
      <c r="K358" s="72"/>
      <c r="L358" s="1"/>
      <c r="M358" s="56"/>
    </row>
    <row r="359" spans="2:13" ht="12.75">
      <c r="B359" s="56">
        <v>358</v>
      </c>
      <c r="I359" s="76"/>
      <c r="J359" s="76"/>
      <c r="K359" s="1"/>
      <c r="L359" s="1"/>
      <c r="M359" s="56"/>
    </row>
    <row r="360" spans="2:13" ht="12.75">
      <c r="B360" s="56">
        <v>359</v>
      </c>
      <c r="I360" s="76"/>
      <c r="J360" s="76"/>
      <c r="K360" s="1"/>
      <c r="L360" s="1"/>
      <c r="M360" s="56"/>
    </row>
    <row r="361" spans="2:13" ht="12.75">
      <c r="B361" s="56">
        <v>360</v>
      </c>
      <c r="I361" s="76"/>
      <c r="J361" s="76"/>
      <c r="K361" s="77"/>
      <c r="L361" s="1"/>
      <c r="M361" s="56"/>
    </row>
    <row r="362" spans="2:13" ht="12.75">
      <c r="B362" s="56">
        <v>361</v>
      </c>
      <c r="I362" s="61"/>
      <c r="J362" s="58"/>
      <c r="K362" s="72"/>
      <c r="L362" s="1"/>
      <c r="M362" s="56"/>
    </row>
    <row r="363" spans="2:13" ht="12.75">
      <c r="B363" s="56">
        <v>362</v>
      </c>
      <c r="I363" s="76"/>
      <c r="J363" s="76"/>
      <c r="K363" s="1"/>
      <c r="L363" s="1"/>
      <c r="M363" s="56"/>
    </row>
    <row r="364" spans="2:13" ht="12.75">
      <c r="B364" s="56">
        <v>363</v>
      </c>
      <c r="I364" s="76"/>
      <c r="J364" s="76"/>
      <c r="K364" s="1"/>
      <c r="L364" s="1"/>
      <c r="M364" s="56"/>
    </row>
    <row r="365" spans="2:13" ht="12.75">
      <c r="B365" s="56">
        <v>364</v>
      </c>
      <c r="I365" s="61"/>
      <c r="K365" s="56"/>
      <c r="L365" s="1"/>
      <c r="M365" s="56"/>
    </row>
    <row r="366" spans="2:13" ht="12.75">
      <c r="B366" s="56">
        <v>365</v>
      </c>
      <c r="I366" s="76"/>
      <c r="J366" s="76"/>
      <c r="K366" s="77"/>
      <c r="L366" s="1"/>
      <c r="M366" s="56"/>
    </row>
    <row r="367" spans="2:13" ht="12.75">
      <c r="B367" s="56">
        <v>366</v>
      </c>
      <c r="I367" s="61"/>
      <c r="J367" s="58"/>
      <c r="K367" s="72"/>
      <c r="L367" s="1"/>
      <c r="M367" s="56"/>
    </row>
    <row r="368" spans="2:13" ht="12.75">
      <c r="B368" s="56">
        <v>367</v>
      </c>
      <c r="I368" s="76"/>
      <c r="J368" s="76"/>
      <c r="K368" s="1"/>
      <c r="L368" s="1"/>
      <c r="M368" s="56"/>
    </row>
    <row r="369" spans="2:13" ht="12.75">
      <c r="B369" s="56">
        <v>368</v>
      </c>
      <c r="I369" s="61"/>
      <c r="J369" s="58"/>
      <c r="K369" s="72"/>
      <c r="L369" s="1"/>
      <c r="M369" s="56"/>
    </row>
    <row r="370" spans="2:13" ht="12.75">
      <c r="B370" s="56">
        <v>369</v>
      </c>
      <c r="I370" s="76"/>
      <c r="J370" s="76"/>
      <c r="K370" s="1"/>
      <c r="L370" s="1"/>
      <c r="M370" s="56"/>
    </row>
    <row r="371" spans="2:13" ht="12.75">
      <c r="B371" s="56">
        <v>370</v>
      </c>
      <c r="I371" s="61"/>
      <c r="J371" s="58"/>
      <c r="K371" s="62"/>
      <c r="L371" s="1"/>
      <c r="M371" s="56"/>
    </row>
    <row r="372" spans="1:13" ht="12.75">
      <c r="A372" s="61" t="s">
        <v>156</v>
      </c>
      <c r="B372" s="56">
        <v>701</v>
      </c>
      <c r="C372" s="61" t="s">
        <v>453</v>
      </c>
      <c r="D372" s="58" t="s">
        <v>58</v>
      </c>
      <c r="E372" s="72" t="s">
        <v>454</v>
      </c>
      <c r="F372" s="56" t="s">
        <v>121</v>
      </c>
      <c r="G372" s="56" t="s">
        <v>455</v>
      </c>
      <c r="I372" s="76"/>
      <c r="K372" s="1"/>
      <c r="L372" s="1"/>
      <c r="M372" s="56"/>
    </row>
    <row r="373" spans="2:14" ht="12.75">
      <c r="B373" s="56">
        <v>702</v>
      </c>
      <c r="C373" s="61" t="s">
        <v>456</v>
      </c>
      <c r="D373" s="58" t="s">
        <v>58</v>
      </c>
      <c r="E373" s="72" t="s">
        <v>457</v>
      </c>
      <c r="F373" s="56" t="s">
        <v>121</v>
      </c>
      <c r="G373" s="56" t="s">
        <v>458</v>
      </c>
      <c r="I373" s="76"/>
      <c r="J373" s="76"/>
      <c r="K373" s="1"/>
      <c r="L373" s="1"/>
      <c r="M373" s="56"/>
      <c r="N373" s="57"/>
    </row>
    <row r="374" spans="2:14" ht="12.75">
      <c r="B374" s="56">
        <v>703</v>
      </c>
      <c r="C374" s="61" t="s">
        <v>470</v>
      </c>
      <c r="D374" s="58" t="s">
        <v>471</v>
      </c>
      <c r="E374" s="72" t="s">
        <v>472</v>
      </c>
      <c r="F374" s="56" t="s">
        <v>121</v>
      </c>
      <c r="G374" s="56" t="s">
        <v>473</v>
      </c>
      <c r="I374" s="76"/>
      <c r="J374" s="76"/>
      <c r="K374" s="1"/>
      <c r="L374" s="1"/>
      <c r="M374" s="56"/>
      <c r="N374" s="57"/>
    </row>
    <row r="375" spans="2:15" ht="12.75">
      <c r="B375" s="56">
        <v>704</v>
      </c>
      <c r="C375" s="61" t="s">
        <v>448</v>
      </c>
      <c r="D375" s="58" t="s">
        <v>163</v>
      </c>
      <c r="E375" s="72" t="s">
        <v>449</v>
      </c>
      <c r="F375" s="56" t="s">
        <v>121</v>
      </c>
      <c r="G375" s="56" t="s">
        <v>450</v>
      </c>
      <c r="I375" s="61"/>
      <c r="J375" s="76"/>
      <c r="K375" s="56"/>
      <c r="L375" s="56"/>
      <c r="M375" s="56"/>
      <c r="N375" s="57"/>
      <c r="O375" s="56"/>
    </row>
    <row r="376" spans="2:15" ht="12.75">
      <c r="B376" s="56">
        <v>705</v>
      </c>
      <c r="C376" s="61" t="s">
        <v>435</v>
      </c>
      <c r="D376" s="58" t="s">
        <v>436</v>
      </c>
      <c r="E376" s="72" t="s">
        <v>437</v>
      </c>
      <c r="F376" s="56" t="s">
        <v>121</v>
      </c>
      <c r="G376" s="56" t="s">
        <v>438</v>
      </c>
      <c r="I376" s="61"/>
      <c r="J376" s="58"/>
      <c r="K376" s="62"/>
      <c r="L376" s="56"/>
      <c r="M376" s="56"/>
      <c r="N376" s="57"/>
      <c r="O376" s="56"/>
    </row>
    <row r="377" spans="2:15" ht="12.75">
      <c r="B377" s="56">
        <v>706</v>
      </c>
      <c r="C377" s="61" t="s">
        <v>439</v>
      </c>
      <c r="D377" s="58" t="s">
        <v>271</v>
      </c>
      <c r="E377" s="72" t="s">
        <v>440</v>
      </c>
      <c r="F377" s="56" t="s">
        <v>121</v>
      </c>
      <c r="G377" s="56" t="s">
        <v>441</v>
      </c>
      <c r="I377" s="61"/>
      <c r="J377" s="58"/>
      <c r="K377" s="72"/>
      <c r="L377" s="56"/>
      <c r="M377" s="56"/>
      <c r="N377" s="57"/>
      <c r="O377" s="56"/>
    </row>
    <row r="378" spans="2:15" ht="12.75">
      <c r="B378" s="56">
        <v>707</v>
      </c>
      <c r="C378" s="61" t="s">
        <v>445</v>
      </c>
      <c r="D378" s="58" t="s">
        <v>163</v>
      </c>
      <c r="E378" s="72" t="s">
        <v>446</v>
      </c>
      <c r="F378" s="56" t="s">
        <v>121</v>
      </c>
      <c r="G378" s="56" t="s">
        <v>447</v>
      </c>
      <c r="I378" s="76"/>
      <c r="J378" s="76"/>
      <c r="K378" s="1"/>
      <c r="L378" s="1"/>
      <c r="M378" s="56"/>
      <c r="N378" s="57"/>
      <c r="O378" s="56"/>
    </row>
    <row r="379" spans="2:15" ht="12.75">
      <c r="B379" s="56">
        <v>708</v>
      </c>
      <c r="C379" s="61" t="s">
        <v>459</v>
      </c>
      <c r="D379" s="58" t="s">
        <v>460</v>
      </c>
      <c r="E379" s="72" t="s">
        <v>461</v>
      </c>
      <c r="F379" s="56" t="s">
        <v>121</v>
      </c>
      <c r="G379" s="56" t="s">
        <v>462</v>
      </c>
      <c r="I379" s="61"/>
      <c r="J379" s="76"/>
      <c r="K379" s="56"/>
      <c r="L379" s="56"/>
      <c r="M379" s="56"/>
      <c r="N379" s="57"/>
      <c r="O379" s="56"/>
    </row>
    <row r="380" spans="2:15" ht="12.75">
      <c r="B380" s="56">
        <v>709</v>
      </c>
      <c r="C380" s="61" t="s">
        <v>133</v>
      </c>
      <c r="D380" s="58" t="s">
        <v>154</v>
      </c>
      <c r="E380" s="72" t="s">
        <v>451</v>
      </c>
      <c r="F380" s="56" t="s">
        <v>121</v>
      </c>
      <c r="G380" s="56" t="s">
        <v>452</v>
      </c>
      <c r="I380" s="61"/>
      <c r="K380" s="56"/>
      <c r="L380" s="56"/>
      <c r="M380" s="56"/>
      <c r="N380" s="57"/>
      <c r="O380" s="56"/>
    </row>
    <row r="381" spans="2:15" ht="12.75">
      <c r="B381" s="56">
        <v>710</v>
      </c>
      <c r="C381" s="61" t="s">
        <v>442</v>
      </c>
      <c r="D381" s="58" t="s">
        <v>163</v>
      </c>
      <c r="E381" s="72" t="s">
        <v>443</v>
      </c>
      <c r="F381" s="56" t="s">
        <v>121</v>
      </c>
      <c r="G381" s="56" t="s">
        <v>444</v>
      </c>
      <c r="I381" s="76"/>
      <c r="J381" s="76"/>
      <c r="K381" s="1"/>
      <c r="L381" s="1"/>
      <c r="M381" s="56"/>
      <c r="N381" s="57"/>
      <c r="O381" s="56"/>
    </row>
    <row r="382" spans="2:15" ht="12.75">
      <c r="B382" s="56">
        <v>711</v>
      </c>
      <c r="C382" s="61" t="s">
        <v>463</v>
      </c>
      <c r="D382" s="58" t="s">
        <v>78</v>
      </c>
      <c r="E382" s="72" t="s">
        <v>464</v>
      </c>
      <c r="F382" s="56" t="s">
        <v>121</v>
      </c>
      <c r="G382" s="56" t="s">
        <v>465</v>
      </c>
      <c r="I382" s="61"/>
      <c r="J382" s="76"/>
      <c r="K382" s="56"/>
      <c r="L382" s="56"/>
      <c r="M382" s="56"/>
      <c r="N382" s="57"/>
      <c r="O382" s="56"/>
    </row>
    <row r="383" spans="2:15" ht="12.75">
      <c r="B383" s="56">
        <v>712</v>
      </c>
      <c r="C383" s="61" t="s">
        <v>432</v>
      </c>
      <c r="D383" s="58" t="s">
        <v>70</v>
      </c>
      <c r="E383" s="72" t="s">
        <v>433</v>
      </c>
      <c r="F383" s="1" t="s">
        <v>121</v>
      </c>
      <c r="G383" s="56" t="s">
        <v>434</v>
      </c>
      <c r="I383" s="76"/>
      <c r="J383" s="76"/>
      <c r="K383" s="1"/>
      <c r="L383" s="1"/>
      <c r="M383" s="56"/>
      <c r="N383" s="57"/>
      <c r="O383" s="56"/>
    </row>
    <row r="384" spans="2:15" ht="12.75">
      <c r="B384" s="56">
        <v>713</v>
      </c>
      <c r="C384" s="61" t="s">
        <v>466</v>
      </c>
      <c r="D384" s="58" t="s">
        <v>467</v>
      </c>
      <c r="E384" s="72" t="s">
        <v>468</v>
      </c>
      <c r="F384" s="56" t="s">
        <v>121</v>
      </c>
      <c r="G384" s="56" t="s">
        <v>469</v>
      </c>
      <c r="I384" s="61"/>
      <c r="J384" s="58"/>
      <c r="K384" s="72"/>
      <c r="L384" s="56"/>
      <c r="M384" s="56"/>
      <c r="N384" s="57"/>
      <c r="O384" s="56"/>
    </row>
    <row r="385" spans="2:15" ht="12.75">
      <c r="B385" s="56">
        <v>384</v>
      </c>
      <c r="I385" s="61"/>
      <c r="J385" s="58"/>
      <c r="K385" s="72"/>
      <c r="L385" s="56"/>
      <c r="M385" s="56"/>
      <c r="N385" s="57"/>
      <c r="O385" s="56"/>
    </row>
    <row r="386" spans="2:15" ht="12.75">
      <c r="B386" s="56">
        <v>385</v>
      </c>
      <c r="I386" s="61"/>
      <c r="J386" s="58"/>
      <c r="K386" s="72"/>
      <c r="L386" s="56"/>
      <c r="M386" s="56"/>
      <c r="N386" s="57"/>
      <c r="O386" s="56"/>
    </row>
    <row r="387" spans="2:15" ht="12.75">
      <c r="B387" s="56">
        <v>386</v>
      </c>
      <c r="I387" s="61"/>
      <c r="J387" s="58"/>
      <c r="K387" s="72"/>
      <c r="L387" s="56"/>
      <c r="M387" s="56"/>
      <c r="N387" s="57"/>
      <c r="O387" s="56"/>
    </row>
    <row r="388" spans="2:15" ht="12.75">
      <c r="B388" s="56">
        <v>387</v>
      </c>
      <c r="I388" s="61"/>
      <c r="J388" s="58"/>
      <c r="K388" s="72"/>
      <c r="L388" s="56"/>
      <c r="M388" s="56"/>
      <c r="N388" s="57"/>
      <c r="O388" s="56"/>
    </row>
    <row r="389" spans="2:15" ht="12.75">
      <c r="B389" s="56">
        <v>388</v>
      </c>
      <c r="I389" s="61"/>
      <c r="J389" s="58"/>
      <c r="K389" s="72"/>
      <c r="L389" s="56"/>
      <c r="M389" s="56"/>
      <c r="N389" s="57"/>
      <c r="O389" s="56"/>
    </row>
    <row r="390" spans="2:15" ht="12.75">
      <c r="B390" s="56">
        <v>389</v>
      </c>
      <c r="I390" s="61"/>
      <c r="J390" s="58"/>
      <c r="K390" s="72"/>
      <c r="L390" s="56"/>
      <c r="M390" s="56"/>
      <c r="N390" s="57"/>
      <c r="O390" s="56"/>
    </row>
    <row r="391" spans="2:15" ht="12.75">
      <c r="B391" s="56">
        <v>390</v>
      </c>
      <c r="I391" s="61"/>
      <c r="J391" s="58"/>
      <c r="K391" s="72"/>
      <c r="L391" s="56"/>
      <c r="M391" s="56"/>
      <c r="N391" s="57"/>
      <c r="O391" s="56"/>
    </row>
    <row r="392" spans="2:15" ht="12.75">
      <c r="B392" s="56">
        <v>391</v>
      </c>
      <c r="I392" s="61"/>
      <c r="J392" s="58"/>
      <c r="K392" s="72"/>
      <c r="L392" s="56"/>
      <c r="M392" s="56"/>
      <c r="N392" s="57"/>
      <c r="O392" s="56"/>
    </row>
    <row r="393" spans="2:15" ht="12.75">
      <c r="B393" s="56">
        <v>392</v>
      </c>
      <c r="I393" s="61"/>
      <c r="J393" s="58"/>
      <c r="K393" s="72"/>
      <c r="L393" s="56"/>
      <c r="M393" s="56"/>
      <c r="N393" s="57"/>
      <c r="O393" s="56"/>
    </row>
    <row r="394" spans="2:15" ht="12.75">
      <c r="B394" s="56">
        <v>393</v>
      </c>
      <c r="I394" s="61"/>
      <c r="J394" s="58"/>
      <c r="K394" s="72"/>
      <c r="L394" s="56"/>
      <c r="M394" s="56"/>
      <c r="N394" s="57"/>
      <c r="O394" s="56"/>
    </row>
    <row r="395" spans="2:15" ht="12.75">
      <c r="B395" s="56">
        <v>394</v>
      </c>
      <c r="I395" s="61"/>
      <c r="J395" s="58"/>
      <c r="K395" s="72"/>
      <c r="L395" s="56"/>
      <c r="M395" s="56"/>
      <c r="N395" s="57"/>
      <c r="O395" s="56"/>
    </row>
    <row r="396" spans="2:15" ht="12.75">
      <c r="B396" s="56">
        <v>395</v>
      </c>
      <c r="I396" s="61"/>
      <c r="J396" s="58"/>
      <c r="K396" s="72"/>
      <c r="L396" s="56"/>
      <c r="M396" s="56"/>
      <c r="N396" s="57"/>
      <c r="O396" s="56"/>
    </row>
    <row r="397" spans="2:15" ht="12.75">
      <c r="B397" s="56">
        <v>396</v>
      </c>
      <c r="I397" s="61"/>
      <c r="J397" s="58"/>
      <c r="K397" s="72"/>
      <c r="L397" s="56"/>
      <c r="M397" s="56"/>
      <c r="N397" s="57"/>
      <c r="O397" s="56"/>
    </row>
    <row r="398" spans="2:15" ht="12.75">
      <c r="B398" s="56">
        <v>397</v>
      </c>
      <c r="I398" s="61"/>
      <c r="J398" s="58"/>
      <c r="K398" s="72"/>
      <c r="L398" s="56"/>
      <c r="M398" s="56"/>
      <c r="N398" s="57"/>
      <c r="O398" s="56"/>
    </row>
    <row r="399" spans="2:15" ht="12.75">
      <c r="B399" s="56">
        <v>398</v>
      </c>
      <c r="I399" s="61"/>
      <c r="J399" s="58"/>
      <c r="K399" s="72"/>
      <c r="L399" s="56"/>
      <c r="M399" s="56"/>
      <c r="N399" s="57"/>
      <c r="O399" s="56"/>
    </row>
    <row r="400" spans="2:15" ht="12.75">
      <c r="B400" s="56">
        <v>399</v>
      </c>
      <c r="I400" s="61"/>
      <c r="J400" s="58"/>
      <c r="K400" s="72"/>
      <c r="L400" s="56"/>
      <c r="M400" s="56"/>
      <c r="N400" s="60"/>
      <c r="O400" s="56"/>
    </row>
    <row r="401" spans="2:14" ht="12.75">
      <c r="B401" s="56">
        <v>400</v>
      </c>
      <c r="I401" s="61"/>
      <c r="J401" s="58"/>
      <c r="K401" s="72"/>
      <c r="L401" s="56"/>
      <c r="M401" s="56"/>
      <c r="N401" s="57"/>
    </row>
    <row r="402" spans="1:15" ht="12.75">
      <c r="A402" s="61" t="s">
        <v>17</v>
      </c>
      <c r="B402" s="56" t="s">
        <v>83</v>
      </c>
      <c r="C402" s="20" t="s">
        <v>352</v>
      </c>
      <c r="D402" s="20" t="s">
        <v>303</v>
      </c>
      <c r="E402" s="73" t="s">
        <v>353</v>
      </c>
      <c r="F402" s="1" t="s">
        <v>347</v>
      </c>
      <c r="G402" s="56" t="s">
        <v>354</v>
      </c>
      <c r="I402" s="76"/>
      <c r="J402" s="76"/>
      <c r="K402" s="1"/>
      <c r="L402" s="56"/>
      <c r="M402" s="56"/>
      <c r="N402" s="57"/>
      <c r="O402" s="56"/>
    </row>
    <row r="403" spans="2:15" ht="12.75">
      <c r="B403" s="56" t="s">
        <v>84</v>
      </c>
      <c r="C403" s="20" t="s">
        <v>355</v>
      </c>
      <c r="D403" s="20" t="s">
        <v>303</v>
      </c>
      <c r="E403" s="73" t="s">
        <v>356</v>
      </c>
      <c r="F403" s="1" t="s">
        <v>357</v>
      </c>
      <c r="G403" s="56" t="s">
        <v>358</v>
      </c>
      <c r="I403" s="76"/>
      <c r="J403" s="76"/>
      <c r="K403" s="1"/>
      <c r="L403" s="56"/>
      <c r="M403" s="56"/>
      <c r="N403" s="57"/>
      <c r="O403" s="56"/>
    </row>
    <row r="404" spans="2:15" ht="12.75">
      <c r="B404" s="56" t="s">
        <v>85</v>
      </c>
      <c r="I404" s="76"/>
      <c r="J404" s="76"/>
      <c r="K404" s="1"/>
      <c r="L404" s="56"/>
      <c r="M404" s="56"/>
      <c r="N404" s="57"/>
      <c r="O404" s="56"/>
    </row>
    <row r="405" spans="2:15" ht="12.75">
      <c r="B405" s="56" t="s">
        <v>86</v>
      </c>
      <c r="I405" s="76"/>
      <c r="J405" s="76"/>
      <c r="K405" s="1"/>
      <c r="L405" s="56"/>
      <c r="M405" s="56"/>
      <c r="N405" s="57"/>
      <c r="O405" s="56"/>
    </row>
    <row r="406" spans="2:15" ht="12.75">
      <c r="B406" s="56" t="s">
        <v>87</v>
      </c>
      <c r="I406" s="61"/>
      <c r="K406" s="56"/>
      <c r="L406" s="56"/>
      <c r="M406" s="56"/>
      <c r="N406" s="57"/>
      <c r="O406" s="56"/>
    </row>
    <row r="407" spans="2:15" ht="12.75">
      <c r="B407" s="56" t="s">
        <v>88</v>
      </c>
      <c r="I407" s="61"/>
      <c r="K407" s="56"/>
      <c r="L407" s="56"/>
      <c r="M407" s="56"/>
      <c r="N407" s="57"/>
      <c r="O407" s="56"/>
    </row>
    <row r="408" spans="2:15" ht="12.75">
      <c r="B408" s="56" t="s">
        <v>89</v>
      </c>
      <c r="I408" s="61"/>
      <c r="J408" s="58"/>
      <c r="K408" s="72"/>
      <c r="L408" s="56"/>
      <c r="M408" s="56"/>
      <c r="N408" s="57"/>
      <c r="O408" s="56"/>
    </row>
    <row r="409" spans="2:15" ht="12.75">
      <c r="B409" s="56" t="s">
        <v>90</v>
      </c>
      <c r="I409" s="61"/>
      <c r="J409" s="58"/>
      <c r="K409" s="72"/>
      <c r="L409" s="56"/>
      <c r="M409" s="56"/>
      <c r="N409" s="57"/>
      <c r="O409" s="56"/>
    </row>
    <row r="410" spans="2:15" ht="12.75">
      <c r="B410" s="56" t="s">
        <v>91</v>
      </c>
      <c r="I410" s="61"/>
      <c r="J410" s="58"/>
      <c r="K410" s="72"/>
      <c r="L410" s="56"/>
      <c r="M410" s="56"/>
      <c r="N410" s="57"/>
      <c r="O410" s="56"/>
    </row>
    <row r="411" spans="2:15" ht="12.75">
      <c r="B411" s="56" t="s">
        <v>92</v>
      </c>
      <c r="I411" s="61"/>
      <c r="J411" s="58"/>
      <c r="K411" s="72"/>
      <c r="L411" s="56"/>
      <c r="M411" s="56"/>
      <c r="N411" s="57"/>
      <c r="O411" s="56"/>
    </row>
    <row r="412" spans="2:15" ht="12.75">
      <c r="B412" s="56" t="s">
        <v>93</v>
      </c>
      <c r="I412" s="61"/>
      <c r="J412" s="58"/>
      <c r="K412" s="72"/>
      <c r="L412" s="56"/>
      <c r="M412" s="56"/>
      <c r="N412" s="57"/>
      <c r="O412" s="56"/>
    </row>
    <row r="413" spans="2:15" ht="12.75">
      <c r="B413" s="56" t="s">
        <v>94</v>
      </c>
      <c r="I413" s="61"/>
      <c r="J413" s="58"/>
      <c r="K413" s="72"/>
      <c r="L413" s="56"/>
      <c r="M413" s="56"/>
      <c r="N413" s="57"/>
      <c r="O413" s="56"/>
    </row>
    <row r="414" spans="2:15" ht="12.75">
      <c r="B414" s="56" t="s">
        <v>95</v>
      </c>
      <c r="I414" s="61"/>
      <c r="J414" s="58"/>
      <c r="K414" s="72"/>
      <c r="L414" s="56"/>
      <c r="M414" s="56"/>
      <c r="N414" s="57"/>
      <c r="O414" s="56"/>
    </row>
    <row r="415" spans="2:15" ht="12.75">
      <c r="B415" s="56" t="s">
        <v>96</v>
      </c>
      <c r="I415" s="61"/>
      <c r="J415" s="58"/>
      <c r="K415" s="72"/>
      <c r="L415" s="56"/>
      <c r="M415" s="56"/>
      <c r="N415" s="57"/>
      <c r="O415" s="56"/>
    </row>
    <row r="416" spans="2:15" ht="12.75">
      <c r="B416" s="56" t="s">
        <v>97</v>
      </c>
      <c r="I416" s="61"/>
      <c r="J416" s="58"/>
      <c r="K416" s="72"/>
      <c r="L416" s="56"/>
      <c r="M416" s="56"/>
      <c r="N416" s="57"/>
      <c r="O416" s="56"/>
    </row>
    <row r="417" spans="2:15" ht="12.75">
      <c r="B417" s="56" t="s">
        <v>98</v>
      </c>
      <c r="I417" s="61"/>
      <c r="J417" s="58"/>
      <c r="K417" s="72"/>
      <c r="L417" s="56"/>
      <c r="M417" s="56"/>
      <c r="N417" s="57"/>
      <c r="O417" s="56"/>
    </row>
    <row r="418" spans="2:14" ht="12.75">
      <c r="B418" s="56">
        <v>409</v>
      </c>
      <c r="I418" s="61"/>
      <c r="J418" s="58"/>
      <c r="K418" s="72"/>
      <c r="L418" s="56"/>
      <c r="M418" s="56"/>
      <c r="N418" s="57"/>
    </row>
    <row r="419" spans="2:14" ht="12.75">
      <c r="B419" s="56">
        <v>410</v>
      </c>
      <c r="M419" s="56"/>
      <c r="N419" s="57"/>
    </row>
    <row r="420" spans="2:14" ht="12.75">
      <c r="B420" s="56">
        <v>411</v>
      </c>
      <c r="I420" s="61"/>
      <c r="J420" s="58"/>
      <c r="K420" s="72"/>
      <c r="L420" s="56"/>
      <c r="M420" s="56"/>
      <c r="N420" s="57"/>
    </row>
    <row r="421" spans="2:14" ht="12.75">
      <c r="B421" s="56">
        <v>412</v>
      </c>
      <c r="I421" s="61"/>
      <c r="J421" s="58"/>
      <c r="K421" s="72"/>
      <c r="L421" s="56"/>
      <c r="M421" s="56"/>
      <c r="N421" s="57"/>
    </row>
    <row r="422" spans="2:17" ht="12.75">
      <c r="B422" s="56">
        <v>413</v>
      </c>
      <c r="I422" s="61"/>
      <c r="J422" s="58"/>
      <c r="K422" s="72"/>
      <c r="L422" s="56"/>
      <c r="M422" s="56"/>
      <c r="P422" s="56"/>
      <c r="Q422" s="56"/>
    </row>
    <row r="423" spans="2:17" ht="12.75">
      <c r="B423" s="56">
        <v>414</v>
      </c>
      <c r="I423" s="61"/>
      <c r="J423" s="58"/>
      <c r="K423" s="72"/>
      <c r="L423" s="56"/>
      <c r="M423" s="56"/>
      <c r="P423" s="56"/>
      <c r="Q423" s="56"/>
    </row>
    <row r="424" spans="2:17" ht="12.75">
      <c r="B424" s="56">
        <v>415</v>
      </c>
      <c r="I424" s="61"/>
      <c r="J424" s="58"/>
      <c r="K424" s="72"/>
      <c r="L424" s="56"/>
      <c r="M424" s="56"/>
      <c r="P424" s="56"/>
      <c r="Q424" s="56"/>
    </row>
    <row r="425" spans="2:17" ht="12.75">
      <c r="B425" s="56">
        <v>416</v>
      </c>
      <c r="I425" s="61"/>
      <c r="J425" s="58"/>
      <c r="K425" s="72"/>
      <c r="L425" s="56"/>
      <c r="M425" s="56"/>
      <c r="P425" s="56"/>
      <c r="Q425" s="56"/>
    </row>
    <row r="426" spans="2:17" ht="12.75">
      <c r="B426" s="56">
        <v>417</v>
      </c>
      <c r="I426" s="61"/>
      <c r="J426" s="58"/>
      <c r="K426" s="72"/>
      <c r="L426" s="56"/>
      <c r="M426" s="56"/>
      <c r="O426" s="58"/>
      <c r="P426" s="62"/>
      <c r="Q426" s="56"/>
    </row>
    <row r="427" spans="2:17" ht="12.75">
      <c r="B427" s="56">
        <v>418</v>
      </c>
      <c r="I427" s="61"/>
      <c r="J427" s="58"/>
      <c r="K427" s="72"/>
      <c r="L427" s="56"/>
      <c r="M427" s="56"/>
      <c r="O427" s="58"/>
      <c r="P427" s="62"/>
      <c r="Q427" s="56"/>
    </row>
    <row r="428" spans="2:17" ht="12.75">
      <c r="B428" s="56">
        <v>419</v>
      </c>
      <c r="I428" s="61"/>
      <c r="J428" s="58"/>
      <c r="K428" s="72"/>
      <c r="L428" s="56"/>
      <c r="M428" s="56"/>
      <c r="N428" s="20"/>
      <c r="O428" s="20"/>
      <c r="P428" s="20"/>
      <c r="Q428" s="20"/>
    </row>
    <row r="429" spans="2:17" ht="12.75">
      <c r="B429" s="56">
        <v>420</v>
      </c>
      <c r="D429" s="61"/>
      <c r="I429" s="61"/>
      <c r="J429" s="58"/>
      <c r="K429" s="72"/>
      <c r="L429" s="56"/>
      <c r="M429" s="56"/>
      <c r="N429" s="20"/>
      <c r="O429" s="20"/>
      <c r="P429" s="20"/>
      <c r="Q429" s="20"/>
    </row>
    <row r="430" spans="1:17" ht="12.75">
      <c r="A430" s="61" t="s">
        <v>16</v>
      </c>
      <c r="B430" s="56">
        <v>421</v>
      </c>
      <c r="C430" s="20" t="s">
        <v>190</v>
      </c>
      <c r="D430" s="20" t="s">
        <v>191</v>
      </c>
      <c r="E430" s="73" t="s">
        <v>192</v>
      </c>
      <c r="F430" s="1" t="s">
        <v>103</v>
      </c>
      <c r="G430" s="56" t="s">
        <v>193</v>
      </c>
      <c r="I430" s="61"/>
      <c r="J430" s="76"/>
      <c r="K430" s="56"/>
      <c r="L430" s="1"/>
      <c r="M430" s="56"/>
      <c r="N430" s="20"/>
      <c r="O430" s="20"/>
      <c r="P430" s="20"/>
      <c r="Q430" s="20"/>
    </row>
    <row r="431" spans="2:17" ht="12.75">
      <c r="B431" s="56">
        <v>422</v>
      </c>
      <c r="C431" s="20" t="s">
        <v>194</v>
      </c>
      <c r="D431" s="20" t="s">
        <v>191</v>
      </c>
      <c r="E431" s="73" t="s">
        <v>195</v>
      </c>
      <c r="F431" s="1" t="s">
        <v>103</v>
      </c>
      <c r="G431" s="56" t="s">
        <v>196</v>
      </c>
      <c r="I431" s="61"/>
      <c r="K431" s="56"/>
      <c r="L431" s="1"/>
      <c r="M431" s="56"/>
      <c r="N431" s="20"/>
      <c r="O431" s="20"/>
      <c r="P431" s="20"/>
      <c r="Q431" s="20"/>
    </row>
    <row r="432" spans="2:17" ht="12.75">
      <c r="B432" s="56">
        <v>423</v>
      </c>
      <c r="C432" s="20"/>
      <c r="D432" s="20"/>
      <c r="E432" s="73"/>
      <c r="F432" s="1"/>
      <c r="I432" s="61"/>
      <c r="J432" s="58"/>
      <c r="K432" s="72"/>
      <c r="L432" s="1"/>
      <c r="M432" s="56"/>
      <c r="N432" s="20"/>
      <c r="O432" s="20"/>
      <c r="P432" s="20"/>
      <c r="Q432" s="20"/>
    </row>
    <row r="433" spans="2:17" ht="12.75">
      <c r="B433" s="56">
        <v>424</v>
      </c>
      <c r="C433" s="20"/>
      <c r="D433" s="20"/>
      <c r="E433" s="73"/>
      <c r="F433" s="1"/>
      <c r="I433" s="76"/>
      <c r="J433" s="76"/>
      <c r="K433" s="1"/>
      <c r="L433" s="1"/>
      <c r="M433" s="56"/>
      <c r="N433" s="20"/>
      <c r="O433" s="20"/>
      <c r="P433" s="20"/>
      <c r="Q433" s="20"/>
    </row>
    <row r="434" spans="2:17" ht="12.75">
      <c r="B434" s="56">
        <v>425</v>
      </c>
      <c r="D434" s="61"/>
      <c r="E434" s="74"/>
      <c r="I434" s="61"/>
      <c r="K434" s="56"/>
      <c r="L434" s="1"/>
      <c r="M434" s="56"/>
      <c r="N434" s="20"/>
      <c r="O434" s="20"/>
      <c r="P434" s="20"/>
      <c r="Q434" s="20"/>
    </row>
    <row r="435" spans="2:17" ht="12.75">
      <c r="B435" s="56">
        <v>426</v>
      </c>
      <c r="D435" s="61"/>
      <c r="E435" s="74"/>
      <c r="I435" s="61"/>
      <c r="K435" s="56"/>
      <c r="L435" s="1"/>
      <c r="M435" s="56"/>
      <c r="N435" s="20"/>
      <c r="O435" s="20"/>
      <c r="P435" s="20"/>
      <c r="Q435" s="20"/>
    </row>
    <row r="436" spans="2:16" ht="12.75">
      <c r="B436" s="56">
        <v>427</v>
      </c>
      <c r="I436" s="76"/>
      <c r="J436" s="76"/>
      <c r="K436" s="1"/>
      <c r="L436" s="1"/>
      <c r="M436" s="56"/>
      <c r="N436" s="60"/>
      <c r="O436" s="56"/>
      <c r="P436" s="56"/>
    </row>
    <row r="437" spans="2:16" ht="12.75">
      <c r="B437" s="56">
        <v>428</v>
      </c>
      <c r="I437" s="76"/>
      <c r="J437" s="76"/>
      <c r="K437" s="1"/>
      <c r="L437" s="1"/>
      <c r="M437" s="56"/>
      <c r="N437" s="60"/>
      <c r="O437" s="56"/>
      <c r="P437" s="56"/>
    </row>
    <row r="438" spans="2:16" ht="12.75">
      <c r="B438" s="56">
        <v>429</v>
      </c>
      <c r="I438" s="76"/>
      <c r="J438" s="76"/>
      <c r="K438" s="1"/>
      <c r="L438" s="1"/>
      <c r="M438" s="56"/>
      <c r="N438" s="57"/>
      <c r="O438" s="56"/>
      <c r="P438" s="56"/>
    </row>
    <row r="439" spans="2:16" ht="12.75">
      <c r="B439" s="56">
        <v>430</v>
      </c>
      <c r="D439" s="61"/>
      <c r="I439" s="76"/>
      <c r="J439" s="76"/>
      <c r="K439" s="1"/>
      <c r="L439" s="1"/>
      <c r="M439" s="56"/>
      <c r="N439" s="57"/>
      <c r="O439" s="56"/>
      <c r="P439" s="56"/>
    </row>
    <row r="440" spans="2:16" ht="12.75">
      <c r="B440" s="56">
        <v>431</v>
      </c>
      <c r="D440" s="61"/>
      <c r="I440" s="76"/>
      <c r="J440" s="58"/>
      <c r="K440" s="1"/>
      <c r="L440" s="1"/>
      <c r="M440" s="56"/>
      <c r="N440" s="57"/>
      <c r="O440" s="56"/>
      <c r="P440" s="56"/>
    </row>
    <row r="441" spans="2:16" ht="12.75">
      <c r="B441" s="56">
        <v>432</v>
      </c>
      <c r="I441" s="61"/>
      <c r="J441" s="58"/>
      <c r="K441" s="72"/>
      <c r="L441" s="56"/>
      <c r="M441" s="56"/>
      <c r="N441" s="57"/>
      <c r="O441" s="56"/>
      <c r="P441" s="56"/>
    </row>
    <row r="442" spans="2:16" ht="12.75">
      <c r="B442" s="56">
        <v>433</v>
      </c>
      <c r="M442" s="56"/>
      <c r="O442" s="56"/>
      <c r="P442" s="56"/>
    </row>
    <row r="443" spans="2:16" ht="12.75">
      <c r="B443" s="56">
        <v>434</v>
      </c>
      <c r="M443" s="56"/>
      <c r="O443" s="56"/>
      <c r="P443" s="56"/>
    </row>
    <row r="444" spans="2:16" ht="12.75">
      <c r="B444" s="56">
        <v>435</v>
      </c>
      <c r="M444" s="56"/>
      <c r="N444" s="57"/>
      <c r="O444" s="56"/>
      <c r="P444" s="56"/>
    </row>
    <row r="445" spans="2:17" ht="12.75">
      <c r="B445" s="56">
        <v>436</v>
      </c>
      <c r="M445" s="56"/>
      <c r="O445" s="58"/>
      <c r="P445" s="69"/>
      <c r="Q445" s="56"/>
    </row>
    <row r="446" spans="2:13" ht="12.75">
      <c r="B446" s="56">
        <v>437</v>
      </c>
      <c r="I446" s="61"/>
      <c r="J446" s="58"/>
      <c r="K446" s="72"/>
      <c r="L446" s="56"/>
      <c r="M446" s="56"/>
    </row>
    <row r="447" spans="2:13" ht="12.75">
      <c r="B447" s="56">
        <v>438</v>
      </c>
      <c r="I447" s="61"/>
      <c r="J447" s="58"/>
      <c r="K447" s="72"/>
      <c r="L447" s="56"/>
      <c r="M447" s="56"/>
    </row>
    <row r="448" spans="2:13" ht="12.75">
      <c r="B448" s="56">
        <v>439</v>
      </c>
      <c r="I448" s="61"/>
      <c r="J448" s="58"/>
      <c r="K448" s="72"/>
      <c r="L448" s="56"/>
      <c r="M448" s="56"/>
    </row>
    <row r="449" spans="2:13" ht="12.75">
      <c r="B449" s="56">
        <v>440</v>
      </c>
      <c r="I449" s="61"/>
      <c r="J449" s="58"/>
      <c r="K449" s="72"/>
      <c r="L449" s="56"/>
      <c r="M449" s="56"/>
    </row>
    <row r="450" spans="2:13" ht="12.75">
      <c r="B450" s="56">
        <v>441</v>
      </c>
      <c r="I450" s="61"/>
      <c r="J450" s="58"/>
      <c r="K450" s="72"/>
      <c r="L450" s="56"/>
      <c r="M450" s="56"/>
    </row>
    <row r="451" spans="2:13" ht="12.75">
      <c r="B451" s="56">
        <v>442</v>
      </c>
      <c r="I451" s="61"/>
      <c r="J451" s="58"/>
      <c r="K451" s="72"/>
      <c r="L451" s="56"/>
      <c r="M451" s="56"/>
    </row>
    <row r="452" spans="2:13" ht="12.75">
      <c r="B452" s="56">
        <v>443</v>
      </c>
      <c r="I452" s="61"/>
      <c r="J452" s="58"/>
      <c r="K452" s="72"/>
      <c r="L452" s="56"/>
      <c r="M452" s="56"/>
    </row>
    <row r="453" spans="2:17" ht="12.75">
      <c r="B453" s="56">
        <v>444</v>
      </c>
      <c r="I453" s="61"/>
      <c r="J453" s="58"/>
      <c r="K453" s="72"/>
      <c r="L453" s="56"/>
      <c r="M453" s="56"/>
      <c r="O453" s="58"/>
      <c r="P453" s="72"/>
      <c r="Q453" s="56"/>
    </row>
    <row r="454" spans="2:17" ht="12.75">
      <c r="B454" s="56">
        <v>445</v>
      </c>
      <c r="I454" s="61"/>
      <c r="J454" s="58"/>
      <c r="K454" s="72"/>
      <c r="L454" s="56"/>
      <c r="M454" s="56"/>
      <c r="P454" s="56"/>
      <c r="Q454" s="56"/>
    </row>
    <row r="455" spans="2:17" ht="12.75">
      <c r="B455" s="56">
        <v>446</v>
      </c>
      <c r="I455" s="61"/>
      <c r="J455" s="58"/>
      <c r="K455" s="72"/>
      <c r="L455" s="56"/>
      <c r="M455" s="56"/>
      <c r="N455" s="20"/>
      <c r="O455" s="20"/>
      <c r="P455" s="20"/>
      <c r="Q455" s="20"/>
    </row>
    <row r="456" spans="2:17" ht="12.75">
      <c r="B456" s="56">
        <v>447</v>
      </c>
      <c r="I456" s="61"/>
      <c r="J456" s="58"/>
      <c r="K456" s="72"/>
      <c r="L456" s="56"/>
      <c r="M456" s="56"/>
      <c r="N456" s="20"/>
      <c r="O456" s="20"/>
      <c r="P456" s="20"/>
      <c r="Q456" s="20"/>
    </row>
    <row r="457" spans="2:17" ht="12.75">
      <c r="B457" s="56">
        <v>448</v>
      </c>
      <c r="I457" s="61"/>
      <c r="J457" s="58"/>
      <c r="K457" s="72"/>
      <c r="L457" s="56"/>
      <c r="M457" s="56"/>
      <c r="N457" s="20"/>
      <c r="O457" s="20"/>
      <c r="P457" s="20"/>
      <c r="Q457" s="20"/>
    </row>
    <row r="458" spans="2:17" ht="12.75">
      <c r="B458" s="56">
        <v>449</v>
      </c>
      <c r="I458" s="61"/>
      <c r="J458" s="58"/>
      <c r="K458" s="72"/>
      <c r="L458" s="56"/>
      <c r="M458" s="56"/>
      <c r="N458" s="20"/>
      <c r="O458" s="20"/>
      <c r="P458" s="20"/>
      <c r="Q458" s="20"/>
    </row>
    <row r="459" spans="2:17" ht="12.75">
      <c r="B459" s="56">
        <v>450</v>
      </c>
      <c r="D459" s="61"/>
      <c r="I459" s="61"/>
      <c r="K459" s="72"/>
      <c r="L459" s="56"/>
      <c r="M459" s="56"/>
      <c r="N459" s="20"/>
      <c r="O459" s="20"/>
      <c r="P459" s="20"/>
      <c r="Q459" s="20"/>
    </row>
    <row r="460" spans="1:17" ht="12.75">
      <c r="A460" s="61" t="s">
        <v>82</v>
      </c>
      <c r="B460" s="56">
        <v>451</v>
      </c>
      <c r="C460" s="20" t="s">
        <v>184</v>
      </c>
      <c r="D460" s="20" t="s">
        <v>167</v>
      </c>
      <c r="E460" s="73" t="s">
        <v>185</v>
      </c>
      <c r="F460" s="1" t="s">
        <v>104</v>
      </c>
      <c r="G460" s="59" t="s">
        <v>186</v>
      </c>
      <c r="I460" s="76"/>
      <c r="J460" s="76"/>
      <c r="K460" s="1"/>
      <c r="L460" s="1"/>
      <c r="M460" s="56"/>
      <c r="N460" s="20"/>
      <c r="O460" s="20"/>
      <c r="P460" s="20"/>
      <c r="Q460" s="20"/>
    </row>
    <row r="461" spans="2:17" ht="12.75">
      <c r="B461" s="56">
        <v>452</v>
      </c>
      <c r="C461" s="20" t="s">
        <v>187</v>
      </c>
      <c r="D461" s="20" t="s">
        <v>171</v>
      </c>
      <c r="E461" s="73" t="s">
        <v>188</v>
      </c>
      <c r="F461" s="1" t="s">
        <v>104</v>
      </c>
      <c r="G461" s="59" t="s">
        <v>189</v>
      </c>
      <c r="I461" s="61"/>
      <c r="J461" s="58"/>
      <c r="K461" s="72"/>
      <c r="L461" s="1"/>
      <c r="M461" s="56"/>
      <c r="N461" s="20"/>
      <c r="O461" s="20"/>
      <c r="P461" s="20"/>
      <c r="Q461" s="20"/>
    </row>
    <row r="462" spans="2:16" ht="12.75">
      <c r="B462" s="56">
        <v>453</v>
      </c>
      <c r="G462" s="59"/>
      <c r="I462" s="76"/>
      <c r="J462" s="76"/>
      <c r="K462" s="1"/>
      <c r="L462" s="1"/>
      <c r="M462" s="56"/>
      <c r="N462" s="57"/>
      <c r="O462" s="56"/>
      <c r="P462" s="56"/>
    </row>
    <row r="463" spans="2:16" ht="12.75">
      <c r="B463" s="56">
        <v>454</v>
      </c>
      <c r="F463" s="59"/>
      <c r="G463" s="59"/>
      <c r="I463" s="61"/>
      <c r="J463" s="58"/>
      <c r="K463" s="72"/>
      <c r="L463" s="59"/>
      <c r="M463" s="56"/>
      <c r="N463" s="57"/>
      <c r="O463" s="56"/>
      <c r="P463" s="56"/>
    </row>
    <row r="464" spans="2:16" ht="12.75">
      <c r="B464" s="56">
        <v>455</v>
      </c>
      <c r="F464" s="59"/>
      <c r="G464" s="59"/>
      <c r="I464" s="61"/>
      <c r="J464" s="58"/>
      <c r="K464" s="72"/>
      <c r="L464" s="59"/>
      <c r="M464" s="56"/>
      <c r="O464" s="56"/>
      <c r="P464" s="56"/>
    </row>
    <row r="465" spans="2:16" ht="12.75">
      <c r="B465" s="56">
        <v>456</v>
      </c>
      <c r="E465" s="75"/>
      <c r="F465" s="59"/>
      <c r="G465" s="59"/>
      <c r="I465" s="61"/>
      <c r="J465" s="58"/>
      <c r="K465" s="75"/>
      <c r="L465" s="59"/>
      <c r="M465" s="56"/>
      <c r="O465" s="56"/>
      <c r="P465" s="56"/>
    </row>
    <row r="466" spans="2:16" ht="12.75">
      <c r="B466" s="56">
        <v>457</v>
      </c>
      <c r="F466" s="59"/>
      <c r="G466" s="59"/>
      <c r="I466" s="61"/>
      <c r="J466" s="58"/>
      <c r="K466" s="72"/>
      <c r="L466" s="59"/>
      <c r="M466" s="56"/>
      <c r="N466" s="57"/>
      <c r="O466" s="56"/>
      <c r="P466" s="56"/>
    </row>
    <row r="467" spans="2:16" ht="12.75">
      <c r="B467" s="56">
        <v>458</v>
      </c>
      <c r="F467" s="59"/>
      <c r="G467" s="59"/>
      <c r="I467" s="61"/>
      <c r="J467" s="58"/>
      <c r="K467" s="72"/>
      <c r="L467" s="59"/>
      <c r="M467" s="56"/>
      <c r="O467" s="56"/>
      <c r="P467" s="56"/>
    </row>
    <row r="468" spans="2:16" ht="12.75">
      <c r="B468" s="56">
        <v>459</v>
      </c>
      <c r="F468" s="59"/>
      <c r="G468" s="59"/>
      <c r="I468" s="61"/>
      <c r="J468" s="58"/>
      <c r="K468" s="72"/>
      <c r="L468" s="59"/>
      <c r="M468" s="56"/>
      <c r="N468" s="60"/>
      <c r="O468" s="56"/>
      <c r="P468" s="56"/>
    </row>
    <row r="469" spans="2:16" ht="12.75">
      <c r="B469" s="56">
        <v>460</v>
      </c>
      <c r="E469" s="75"/>
      <c r="F469" s="59"/>
      <c r="G469" s="59"/>
      <c r="I469" s="61"/>
      <c r="J469" s="58"/>
      <c r="K469" s="75"/>
      <c r="L469" s="59"/>
      <c r="M469" s="56"/>
      <c r="N469" s="57"/>
      <c r="O469" s="56"/>
      <c r="P469" s="56"/>
    </row>
    <row r="470" spans="2:16" ht="12.75">
      <c r="B470" s="56">
        <v>461</v>
      </c>
      <c r="D470" s="60"/>
      <c r="E470" s="75"/>
      <c r="F470" s="59"/>
      <c r="G470" s="59"/>
      <c r="I470" s="61"/>
      <c r="J470" s="60"/>
      <c r="K470" s="75"/>
      <c r="L470" s="59"/>
      <c r="M470" s="56"/>
      <c r="O470" s="56"/>
      <c r="P470" s="56"/>
    </row>
    <row r="471" spans="2:16" ht="12.75">
      <c r="B471" s="56">
        <v>462</v>
      </c>
      <c r="F471" s="59"/>
      <c r="G471" s="59"/>
      <c r="I471" s="61"/>
      <c r="J471" s="58"/>
      <c r="K471" s="72"/>
      <c r="L471" s="59"/>
      <c r="M471" s="56"/>
      <c r="N471" s="57"/>
      <c r="O471" s="56"/>
      <c r="P471" s="56"/>
    </row>
    <row r="472" spans="2:16" ht="12.75">
      <c r="B472" s="56">
        <v>463</v>
      </c>
      <c r="D472" s="61"/>
      <c r="F472" s="59"/>
      <c r="G472" s="59"/>
      <c r="I472" s="61"/>
      <c r="K472" s="72"/>
      <c r="L472" s="59"/>
      <c r="M472" s="56"/>
      <c r="N472" s="57"/>
      <c r="O472" s="56"/>
      <c r="P472" s="56"/>
    </row>
    <row r="473" spans="2:16" ht="12.75">
      <c r="B473" s="56">
        <v>464</v>
      </c>
      <c r="E473" s="75"/>
      <c r="F473" s="59"/>
      <c r="G473" s="59"/>
      <c r="I473" s="61"/>
      <c r="J473" s="58"/>
      <c r="K473" s="75"/>
      <c r="L473" s="59"/>
      <c r="M473" s="56"/>
      <c r="N473" s="57"/>
      <c r="O473" s="56"/>
      <c r="P473" s="56"/>
    </row>
    <row r="474" spans="2:16" ht="12.75">
      <c r="B474" s="56">
        <v>465</v>
      </c>
      <c r="D474" s="35"/>
      <c r="F474" s="59"/>
      <c r="G474" s="59"/>
      <c r="I474" s="61"/>
      <c r="J474" s="35"/>
      <c r="K474" s="72"/>
      <c r="L474" s="59"/>
      <c r="M474" s="56"/>
      <c r="O474" s="56"/>
      <c r="P474" s="56"/>
    </row>
    <row r="475" spans="2:15" ht="12.75">
      <c r="B475" s="56">
        <v>466</v>
      </c>
      <c r="D475" s="35"/>
      <c r="E475" s="75"/>
      <c r="F475" s="59"/>
      <c r="G475" s="59"/>
      <c r="I475" s="61"/>
      <c r="J475" s="35"/>
      <c r="K475" s="75"/>
      <c r="L475" s="59"/>
      <c r="M475" s="56"/>
      <c r="N475" s="57"/>
      <c r="O475" s="56"/>
    </row>
    <row r="476" spans="2:14" ht="12.75">
      <c r="B476" s="56">
        <v>467</v>
      </c>
      <c r="D476" s="35"/>
      <c r="F476" s="59"/>
      <c r="G476" s="59"/>
      <c r="I476" s="61"/>
      <c r="J476" s="35"/>
      <c r="K476" s="72"/>
      <c r="L476" s="59"/>
      <c r="M476" s="59"/>
      <c r="N476" s="57"/>
    </row>
    <row r="477" spans="2:17" ht="12.75">
      <c r="B477" s="56">
        <v>468</v>
      </c>
      <c r="E477" s="75"/>
      <c r="F477" s="59"/>
      <c r="G477" s="59"/>
      <c r="I477" s="61"/>
      <c r="J477" s="58"/>
      <c r="K477" s="75"/>
      <c r="L477" s="59"/>
      <c r="M477" s="59"/>
      <c r="Q477" s="1"/>
    </row>
    <row r="478" spans="2:16" ht="12.75">
      <c r="B478" s="56">
        <v>469</v>
      </c>
      <c r="I478" s="61"/>
      <c r="J478" s="58"/>
      <c r="K478" s="72"/>
      <c r="L478" s="56"/>
      <c r="M478" s="59"/>
      <c r="O478" s="56"/>
      <c r="P478" s="56"/>
    </row>
    <row r="479" spans="2:16" ht="12.75">
      <c r="B479" s="56">
        <v>470</v>
      </c>
      <c r="I479" s="61"/>
      <c r="J479" s="58"/>
      <c r="K479" s="72"/>
      <c r="L479" s="56"/>
      <c r="M479" s="59"/>
      <c r="O479" s="56"/>
      <c r="P479" s="56"/>
    </row>
    <row r="480" spans="2:16" ht="12.75">
      <c r="B480" s="56">
        <v>471</v>
      </c>
      <c r="I480" s="61"/>
      <c r="J480" s="58"/>
      <c r="K480" s="72"/>
      <c r="L480" s="56"/>
      <c r="M480" s="59"/>
      <c r="O480" s="56"/>
      <c r="P480" s="56"/>
    </row>
    <row r="481" spans="2:16" ht="12.75">
      <c r="B481" s="56">
        <v>472</v>
      </c>
      <c r="I481" s="61"/>
      <c r="J481" s="58"/>
      <c r="K481" s="72"/>
      <c r="L481" s="56"/>
      <c r="M481" s="59"/>
      <c r="O481" s="56"/>
      <c r="P481" s="56"/>
    </row>
    <row r="482" spans="2:16" ht="12.75">
      <c r="B482" s="56">
        <v>473</v>
      </c>
      <c r="I482" s="61"/>
      <c r="J482" s="58"/>
      <c r="K482" s="72"/>
      <c r="L482" s="56"/>
      <c r="M482" s="59"/>
      <c r="N482" s="60"/>
      <c r="O482" s="56"/>
      <c r="P482" s="59"/>
    </row>
    <row r="483" spans="2:16" ht="12.75">
      <c r="B483" s="56">
        <v>474</v>
      </c>
      <c r="I483" s="61"/>
      <c r="J483" s="58"/>
      <c r="K483" s="72"/>
      <c r="L483" s="56"/>
      <c r="M483" s="59"/>
      <c r="O483" s="56"/>
      <c r="P483" s="56"/>
    </row>
    <row r="484" spans="2:16" ht="12.75">
      <c r="B484" s="56">
        <v>475</v>
      </c>
      <c r="I484" s="61"/>
      <c r="J484" s="58"/>
      <c r="K484" s="72"/>
      <c r="L484" s="56"/>
      <c r="M484" s="59"/>
      <c r="N484" s="57"/>
      <c r="O484" s="56"/>
      <c r="P484" s="56"/>
    </row>
    <row r="485" spans="2:16" ht="12.75">
      <c r="B485" s="56">
        <v>476</v>
      </c>
      <c r="I485" s="61"/>
      <c r="J485" s="58"/>
      <c r="K485" s="72"/>
      <c r="L485" s="56"/>
      <c r="M485" s="59"/>
      <c r="O485" s="56"/>
      <c r="P485" s="56"/>
    </row>
    <row r="486" spans="2:16" ht="12.75">
      <c r="B486" s="56">
        <v>477</v>
      </c>
      <c r="I486" s="61"/>
      <c r="J486" s="58"/>
      <c r="K486" s="72"/>
      <c r="L486" s="56"/>
      <c r="M486" s="59"/>
      <c r="O486" s="56"/>
      <c r="P486" s="56"/>
    </row>
    <row r="487" spans="2:16" ht="12.75">
      <c r="B487" s="56">
        <v>478</v>
      </c>
      <c r="I487" s="61"/>
      <c r="J487" s="58"/>
      <c r="K487" s="72"/>
      <c r="L487" s="56"/>
      <c r="M487" s="59"/>
      <c r="O487" s="56"/>
      <c r="P487" s="56"/>
    </row>
    <row r="488" spans="2:16" ht="12.75">
      <c r="B488" s="56">
        <v>479</v>
      </c>
      <c r="I488" s="61"/>
      <c r="J488" s="58"/>
      <c r="K488" s="72"/>
      <c r="L488" s="56"/>
      <c r="M488" s="59"/>
      <c r="O488" s="56"/>
      <c r="P488" s="56"/>
    </row>
    <row r="489" spans="2:16" ht="12.75">
      <c r="B489" s="56">
        <v>480</v>
      </c>
      <c r="I489" s="61"/>
      <c r="J489" s="58"/>
      <c r="K489" s="72"/>
      <c r="L489" s="56"/>
      <c r="M489" s="59"/>
      <c r="O489" s="56"/>
      <c r="P489" s="56"/>
    </row>
    <row r="490" spans="2:16" ht="12.75">
      <c r="B490" s="56">
        <v>481</v>
      </c>
      <c r="I490" s="61"/>
      <c r="J490" s="58"/>
      <c r="K490" s="72"/>
      <c r="L490" s="56"/>
      <c r="M490" s="59"/>
      <c r="N490" s="57"/>
      <c r="O490" s="56"/>
      <c r="P490" s="56"/>
    </row>
    <row r="491" spans="2:16" ht="12.75">
      <c r="B491" s="56">
        <v>482</v>
      </c>
      <c r="I491" s="61"/>
      <c r="J491" s="58"/>
      <c r="K491" s="72"/>
      <c r="L491" s="56"/>
      <c r="M491" s="59"/>
      <c r="O491" s="56"/>
      <c r="P491" s="56"/>
    </row>
    <row r="492" spans="2:16" ht="12.75">
      <c r="B492" s="56">
        <v>483</v>
      </c>
      <c r="I492" s="61"/>
      <c r="J492" s="58"/>
      <c r="K492" s="72"/>
      <c r="L492" s="56"/>
      <c r="M492" s="59"/>
      <c r="O492" s="56"/>
      <c r="P492" s="56"/>
    </row>
    <row r="493" spans="2:16" ht="12.75">
      <c r="B493" s="56">
        <v>484</v>
      </c>
      <c r="I493" s="61"/>
      <c r="J493" s="58"/>
      <c r="K493" s="72"/>
      <c r="L493" s="56"/>
      <c r="M493" s="59"/>
      <c r="O493" s="56"/>
      <c r="P493" s="56"/>
    </row>
    <row r="494" spans="2:16" ht="12.75">
      <c r="B494" s="56">
        <v>485</v>
      </c>
      <c r="I494" s="61"/>
      <c r="J494" s="58"/>
      <c r="K494" s="72"/>
      <c r="L494" s="56"/>
      <c r="M494" s="56"/>
      <c r="O494" s="56"/>
      <c r="P494" s="56"/>
    </row>
    <row r="495" spans="2:16" ht="12.75">
      <c r="B495" s="56">
        <v>486</v>
      </c>
      <c r="I495" s="61"/>
      <c r="J495" s="58"/>
      <c r="K495" s="72"/>
      <c r="L495" s="56"/>
      <c r="M495" s="56"/>
      <c r="N495" s="57"/>
      <c r="O495" s="56"/>
      <c r="P495" s="56"/>
    </row>
    <row r="496" spans="2:16" ht="12.75">
      <c r="B496" s="56">
        <v>487</v>
      </c>
      <c r="I496" s="61"/>
      <c r="J496" s="58"/>
      <c r="K496" s="72"/>
      <c r="L496" s="56"/>
      <c r="M496" s="56"/>
      <c r="O496" s="56"/>
      <c r="P496" s="56"/>
    </row>
    <row r="497" spans="2:15" ht="12.75">
      <c r="B497" s="56">
        <v>488</v>
      </c>
      <c r="I497" s="61"/>
      <c r="J497" s="58"/>
      <c r="K497" s="72"/>
      <c r="L497" s="56"/>
      <c r="M497" s="56"/>
      <c r="N497" s="57"/>
      <c r="O497" s="56"/>
    </row>
    <row r="498" spans="2:15" ht="12.75">
      <c r="B498" s="56">
        <v>489</v>
      </c>
      <c r="I498" s="61"/>
      <c r="J498" s="58"/>
      <c r="K498" s="72"/>
      <c r="L498" s="56"/>
      <c r="M498" s="56"/>
      <c r="N498" s="57"/>
      <c r="O498" s="56"/>
    </row>
    <row r="499" spans="2:16" ht="12.75">
      <c r="B499" s="56">
        <v>490</v>
      </c>
      <c r="I499" s="61"/>
      <c r="J499" s="58"/>
      <c r="K499" s="72"/>
      <c r="L499" s="56"/>
      <c r="M499" s="56"/>
      <c r="O499" s="56"/>
      <c r="P499" s="56"/>
    </row>
    <row r="500" spans="2:16" ht="12.75">
      <c r="B500" s="56">
        <v>491</v>
      </c>
      <c r="I500" s="61"/>
      <c r="J500" s="58"/>
      <c r="K500" s="72"/>
      <c r="L500" s="56"/>
      <c r="M500" s="56"/>
      <c r="O500" s="56"/>
      <c r="P500" s="56"/>
    </row>
    <row r="501" spans="2:15" ht="12.75">
      <c r="B501" s="56">
        <v>492</v>
      </c>
      <c r="I501" s="61"/>
      <c r="J501" s="58"/>
      <c r="K501" s="72"/>
      <c r="L501" s="56"/>
      <c r="M501" s="56"/>
      <c r="N501" s="57"/>
      <c r="O501" s="56"/>
    </row>
    <row r="502" spans="2:16" ht="12.75">
      <c r="B502" s="56">
        <v>493</v>
      </c>
      <c r="I502" s="61"/>
      <c r="J502" s="58"/>
      <c r="K502" s="72"/>
      <c r="L502" s="56"/>
      <c r="M502" s="56"/>
      <c r="N502" s="57"/>
      <c r="O502" s="56"/>
      <c r="P502" s="56"/>
    </row>
    <row r="503" spans="2:16" ht="12.75">
      <c r="B503" s="56">
        <v>494</v>
      </c>
      <c r="I503" s="61"/>
      <c r="J503" s="58"/>
      <c r="K503" s="72"/>
      <c r="L503" s="56"/>
      <c r="M503" s="56"/>
      <c r="N503" s="57"/>
      <c r="O503" s="56"/>
      <c r="P503" s="56"/>
    </row>
    <row r="504" spans="2:16" ht="12.75">
      <c r="B504" s="56">
        <v>495</v>
      </c>
      <c r="I504" s="61"/>
      <c r="J504" s="58"/>
      <c r="K504" s="72"/>
      <c r="L504" s="56"/>
      <c r="M504" s="56"/>
      <c r="N504" s="57"/>
      <c r="O504" s="56"/>
      <c r="P504" s="56"/>
    </row>
    <row r="505" spans="2:16" ht="12.75">
      <c r="B505" s="56">
        <v>496</v>
      </c>
      <c r="I505" s="61"/>
      <c r="J505" s="58"/>
      <c r="K505" s="72"/>
      <c r="L505" s="56"/>
      <c r="M505" s="56"/>
      <c r="N505" s="57"/>
      <c r="O505" s="56"/>
      <c r="P505" s="59"/>
    </row>
    <row r="506" spans="2:16" ht="12.75">
      <c r="B506" s="56">
        <v>497</v>
      </c>
      <c r="I506" s="61"/>
      <c r="J506" s="58"/>
      <c r="K506" s="72"/>
      <c r="L506" s="56"/>
      <c r="M506" s="56"/>
      <c r="N506" s="57"/>
      <c r="O506" s="56"/>
      <c r="P506" s="56"/>
    </row>
    <row r="507" spans="2:16" ht="12.75">
      <c r="B507" s="56">
        <v>498</v>
      </c>
      <c r="I507" s="61"/>
      <c r="J507" s="58"/>
      <c r="K507" s="72"/>
      <c r="L507" s="56"/>
      <c r="M507" s="56"/>
      <c r="N507" s="57"/>
      <c r="O507" s="56"/>
      <c r="P507" s="56"/>
    </row>
    <row r="508" spans="2:16" ht="12.75">
      <c r="B508" s="56">
        <v>499</v>
      </c>
      <c r="I508" s="61"/>
      <c r="J508" s="58"/>
      <c r="K508" s="72"/>
      <c r="L508" s="56"/>
      <c r="M508" s="56"/>
      <c r="N508" s="57"/>
      <c r="O508" s="56"/>
      <c r="P508" s="56"/>
    </row>
    <row r="509" spans="2:16" ht="12.75">
      <c r="B509" s="56">
        <v>500</v>
      </c>
      <c r="D509" s="61"/>
      <c r="I509" s="61"/>
      <c r="K509" s="72"/>
      <c r="L509" s="56"/>
      <c r="M509" s="56"/>
      <c r="O509" s="56"/>
      <c r="P509" s="56"/>
    </row>
    <row r="510" spans="1:16" ht="12.75">
      <c r="A510" s="61" t="s">
        <v>81</v>
      </c>
      <c r="B510" s="56">
        <v>502</v>
      </c>
      <c r="C510" s="61" t="s">
        <v>174</v>
      </c>
      <c r="D510" s="61" t="s">
        <v>163</v>
      </c>
      <c r="E510" s="75" t="s">
        <v>175</v>
      </c>
      <c r="F510" s="56" t="s">
        <v>105</v>
      </c>
      <c r="G510" s="56" t="s">
        <v>176</v>
      </c>
      <c r="I510" s="76"/>
      <c r="J510" s="76"/>
      <c r="K510" s="1"/>
      <c r="L510" s="1"/>
      <c r="M510" s="56"/>
      <c r="O510" s="56"/>
      <c r="P510" s="56"/>
    </row>
    <row r="511" spans="2:16" ht="12.75">
      <c r="B511" s="56">
        <v>503</v>
      </c>
      <c r="C511" s="61" t="s">
        <v>177</v>
      </c>
      <c r="D511" s="58" t="s">
        <v>77</v>
      </c>
      <c r="E511" s="72" t="s">
        <v>178</v>
      </c>
      <c r="F511" s="56" t="s">
        <v>105</v>
      </c>
      <c r="G511" s="56" t="s">
        <v>179</v>
      </c>
      <c r="I511" s="76"/>
      <c r="J511" s="76"/>
      <c r="K511" s="77"/>
      <c r="L511" s="1"/>
      <c r="M511" s="56"/>
      <c r="O511" s="56"/>
      <c r="P511" s="56"/>
    </row>
    <row r="512" spans="2:16" ht="12.75">
      <c r="B512" s="56">
        <v>501</v>
      </c>
      <c r="C512" s="61" t="s">
        <v>180</v>
      </c>
      <c r="D512" s="61" t="s">
        <v>181</v>
      </c>
      <c r="E512" s="75" t="s">
        <v>182</v>
      </c>
      <c r="F512" s="56" t="s">
        <v>105</v>
      </c>
      <c r="G512" s="56" t="s">
        <v>183</v>
      </c>
      <c r="I512" s="76"/>
      <c r="J512" s="76"/>
      <c r="K512" s="1"/>
      <c r="L512" s="1"/>
      <c r="M512" s="56"/>
      <c r="O512" s="56"/>
      <c r="P512" s="56"/>
    </row>
    <row r="513" spans="2:15" ht="12.75">
      <c r="B513" s="56">
        <v>504</v>
      </c>
      <c r="C513" s="61" t="s">
        <v>475</v>
      </c>
      <c r="D513" s="58" t="s">
        <v>159</v>
      </c>
      <c r="F513" s="56" t="s">
        <v>105</v>
      </c>
      <c r="I513" s="61"/>
      <c r="J513" s="58"/>
      <c r="K513" s="72"/>
      <c r="L513" s="1"/>
      <c r="M513" s="56"/>
      <c r="N513" s="57"/>
      <c r="O513" s="56"/>
    </row>
    <row r="514" spans="2:15" ht="12.75">
      <c r="B514" s="56">
        <v>505</v>
      </c>
      <c r="C514" s="61" t="s">
        <v>486</v>
      </c>
      <c r="D514" s="58" t="s">
        <v>219</v>
      </c>
      <c r="E514" s="72" t="s">
        <v>487</v>
      </c>
      <c r="F514" s="56" t="s">
        <v>105</v>
      </c>
      <c r="I514" s="61"/>
      <c r="J514" s="58"/>
      <c r="K514" s="72"/>
      <c r="L514" s="56"/>
      <c r="M514" s="56"/>
      <c r="N514" s="57"/>
      <c r="O514" s="56"/>
    </row>
    <row r="515" spans="2:15" ht="12.75">
      <c r="B515" s="56">
        <v>506</v>
      </c>
      <c r="I515" s="61"/>
      <c r="J515" s="58"/>
      <c r="K515" s="72"/>
      <c r="L515" s="56"/>
      <c r="M515" s="56"/>
      <c r="N515" s="57"/>
      <c r="O515" s="56"/>
    </row>
    <row r="516" spans="2:15" ht="12.75">
      <c r="B516" s="56">
        <v>507</v>
      </c>
      <c r="I516" s="61"/>
      <c r="J516" s="58"/>
      <c r="K516" s="72"/>
      <c r="L516" s="56"/>
      <c r="M516" s="56"/>
      <c r="N516" s="57"/>
      <c r="O516" s="56"/>
    </row>
    <row r="517" spans="2:15" ht="12.75">
      <c r="B517" s="56">
        <v>508</v>
      </c>
      <c r="I517" s="61"/>
      <c r="J517" s="58"/>
      <c r="K517" s="72"/>
      <c r="L517" s="56"/>
      <c r="M517" s="56"/>
      <c r="N517" s="57"/>
      <c r="O517" s="56"/>
    </row>
    <row r="518" spans="2:15" ht="12.75">
      <c r="B518" s="56">
        <v>509</v>
      </c>
      <c r="I518" s="61"/>
      <c r="J518" s="58"/>
      <c r="K518" s="72"/>
      <c r="L518" s="56"/>
      <c r="M518" s="56"/>
      <c r="N518" s="57"/>
      <c r="O518" s="56"/>
    </row>
    <row r="519" spans="2:15" ht="12.75">
      <c r="B519" s="56">
        <v>510</v>
      </c>
      <c r="I519" s="61"/>
      <c r="J519" s="58"/>
      <c r="K519" s="72"/>
      <c r="L519" s="56"/>
      <c r="M519" s="56"/>
      <c r="N519" s="57"/>
      <c r="O519" s="56"/>
    </row>
    <row r="520" spans="2:15" ht="12.75">
      <c r="B520" s="56">
        <v>511</v>
      </c>
      <c r="I520" s="61"/>
      <c r="J520" s="58"/>
      <c r="K520" s="72"/>
      <c r="L520" s="56"/>
      <c r="M520" s="56"/>
      <c r="N520" s="57"/>
      <c r="O520" s="56"/>
    </row>
    <row r="521" spans="2:15" ht="12.75">
      <c r="B521" s="56">
        <v>512</v>
      </c>
      <c r="I521" s="61"/>
      <c r="J521" s="58"/>
      <c r="K521" s="72"/>
      <c r="L521" s="56"/>
      <c r="M521" s="56"/>
      <c r="N521" s="57"/>
      <c r="O521" s="56"/>
    </row>
    <row r="522" spans="2:15" ht="12.75">
      <c r="B522" s="56">
        <v>513</v>
      </c>
      <c r="I522" s="61"/>
      <c r="J522" s="58"/>
      <c r="K522" s="72"/>
      <c r="L522" s="56"/>
      <c r="M522" s="56"/>
      <c r="N522" s="57"/>
      <c r="O522" s="56"/>
    </row>
    <row r="523" spans="2:15" ht="12.75">
      <c r="B523" s="56">
        <v>514</v>
      </c>
      <c r="I523" s="61"/>
      <c r="J523" s="58"/>
      <c r="K523" s="72"/>
      <c r="L523" s="56"/>
      <c r="M523" s="56"/>
      <c r="N523" s="57"/>
      <c r="O523" s="56"/>
    </row>
    <row r="524" spans="2:15" ht="12.75">
      <c r="B524" s="56">
        <v>515</v>
      </c>
      <c r="I524" s="61"/>
      <c r="J524" s="58"/>
      <c r="K524" s="72"/>
      <c r="L524" s="56"/>
      <c r="M524" s="56"/>
      <c r="N524" s="57"/>
      <c r="O524" s="56"/>
    </row>
    <row r="525" spans="2:15" ht="12.75">
      <c r="B525" s="56">
        <v>516</v>
      </c>
      <c r="I525" s="61"/>
      <c r="J525" s="58"/>
      <c r="K525" s="72"/>
      <c r="L525" s="56"/>
      <c r="M525" s="56"/>
      <c r="N525" s="57"/>
      <c r="O525" s="56"/>
    </row>
    <row r="526" spans="2:14" ht="12.75">
      <c r="B526" s="56">
        <v>517</v>
      </c>
      <c r="I526" s="61"/>
      <c r="J526" s="58"/>
      <c r="K526" s="72"/>
      <c r="L526" s="56"/>
      <c r="M526" s="56"/>
      <c r="N526" s="57"/>
    </row>
    <row r="527" spans="2:13" ht="12.75">
      <c r="B527" s="56">
        <v>518</v>
      </c>
      <c r="I527" s="61"/>
      <c r="J527" s="58"/>
      <c r="K527" s="72"/>
      <c r="L527" s="56"/>
      <c r="M527" s="56"/>
    </row>
    <row r="528" spans="2:13" ht="12.75">
      <c r="B528" s="56">
        <v>519</v>
      </c>
      <c r="I528" s="61"/>
      <c r="J528" s="58"/>
      <c r="K528" s="72"/>
      <c r="L528" s="56"/>
      <c r="M528" s="56"/>
    </row>
    <row r="529" spans="2:13" ht="12.75">
      <c r="B529" s="56">
        <v>520</v>
      </c>
      <c r="I529" s="61"/>
      <c r="J529" s="58"/>
      <c r="K529" s="72"/>
      <c r="L529" s="56"/>
      <c r="M529" s="56"/>
    </row>
    <row r="530" spans="2:15" ht="12.75">
      <c r="B530" s="56">
        <v>521</v>
      </c>
      <c r="I530" s="61"/>
      <c r="J530" s="58"/>
      <c r="K530" s="72"/>
      <c r="L530" s="56"/>
      <c r="M530" s="56"/>
      <c r="N530" s="57"/>
      <c r="O530" s="56"/>
    </row>
    <row r="531" spans="2:15" ht="12.75">
      <c r="B531" s="56">
        <v>522</v>
      </c>
      <c r="I531" s="61"/>
      <c r="J531" s="58"/>
      <c r="K531" s="72"/>
      <c r="L531" s="56"/>
      <c r="M531" s="56"/>
      <c r="N531" s="57"/>
      <c r="O531" s="56"/>
    </row>
    <row r="532" spans="2:15" ht="12.75">
      <c r="B532" s="56">
        <v>523</v>
      </c>
      <c r="I532" s="61"/>
      <c r="J532" s="58"/>
      <c r="K532" s="72"/>
      <c r="L532" s="56"/>
      <c r="M532" s="56"/>
      <c r="N532" s="57"/>
      <c r="O532" s="56"/>
    </row>
    <row r="533" spans="2:15" ht="12.75">
      <c r="B533" s="56">
        <v>524</v>
      </c>
      <c r="I533" s="61"/>
      <c r="J533" s="58"/>
      <c r="K533" s="72"/>
      <c r="L533" s="56"/>
      <c r="M533" s="56"/>
      <c r="N533" s="57"/>
      <c r="O533" s="56"/>
    </row>
    <row r="534" spans="2:15" ht="12.75">
      <c r="B534" s="56">
        <v>525</v>
      </c>
      <c r="I534" s="61"/>
      <c r="J534" s="58"/>
      <c r="K534" s="72"/>
      <c r="L534" s="56"/>
      <c r="M534" s="56"/>
      <c r="N534" s="57"/>
      <c r="O534" s="56"/>
    </row>
    <row r="535" spans="2:15" ht="12.75">
      <c r="B535" s="56">
        <v>526</v>
      </c>
      <c r="I535" s="61"/>
      <c r="J535" s="58"/>
      <c r="K535" s="72"/>
      <c r="L535" s="56"/>
      <c r="M535" s="56"/>
      <c r="N535" s="57"/>
      <c r="O535" s="56"/>
    </row>
    <row r="536" spans="2:15" ht="12.75">
      <c r="B536" s="56">
        <v>527</v>
      </c>
      <c r="I536" s="61"/>
      <c r="J536" s="58"/>
      <c r="K536" s="72"/>
      <c r="L536" s="56"/>
      <c r="M536" s="56"/>
      <c r="N536" s="57"/>
      <c r="O536" s="56"/>
    </row>
    <row r="537" spans="2:15" ht="12.75">
      <c r="B537" s="56">
        <v>528</v>
      </c>
      <c r="I537" s="61"/>
      <c r="J537" s="58"/>
      <c r="K537" s="72"/>
      <c r="L537" s="56"/>
      <c r="M537" s="56"/>
      <c r="N537" s="57"/>
      <c r="O537" s="56"/>
    </row>
    <row r="538" spans="2:15" ht="12.75">
      <c r="B538" s="56">
        <v>529</v>
      </c>
      <c r="I538" s="61"/>
      <c r="J538" s="58"/>
      <c r="K538" s="72"/>
      <c r="L538" s="56"/>
      <c r="M538" s="56"/>
      <c r="N538" s="57"/>
      <c r="O538" s="56"/>
    </row>
    <row r="539" spans="2:15" ht="12.75">
      <c r="B539" s="56">
        <v>530</v>
      </c>
      <c r="I539" s="61"/>
      <c r="J539" s="58"/>
      <c r="K539" s="72"/>
      <c r="L539" s="56"/>
      <c r="M539" s="56"/>
      <c r="N539" s="57"/>
      <c r="O539" s="56"/>
    </row>
    <row r="540" spans="2:15" ht="12.75">
      <c r="B540" s="56">
        <v>531</v>
      </c>
      <c r="I540" s="61"/>
      <c r="J540" s="58"/>
      <c r="K540" s="72"/>
      <c r="L540" s="56"/>
      <c r="M540" s="56"/>
      <c r="N540" s="57"/>
      <c r="O540" s="56"/>
    </row>
    <row r="541" spans="2:15" ht="12.75">
      <c r="B541" s="56">
        <v>532</v>
      </c>
      <c r="I541" s="61"/>
      <c r="J541" s="58"/>
      <c r="K541" s="72"/>
      <c r="L541" s="56"/>
      <c r="M541" s="56"/>
      <c r="N541" s="57"/>
      <c r="O541" s="56"/>
    </row>
    <row r="542" spans="2:15" ht="12.75">
      <c r="B542" s="56">
        <v>533</v>
      </c>
      <c r="I542" s="61"/>
      <c r="J542" s="58"/>
      <c r="K542" s="72"/>
      <c r="L542" s="56"/>
      <c r="M542" s="56"/>
      <c r="N542" s="57"/>
      <c r="O542" s="56"/>
    </row>
    <row r="543" spans="2:15" ht="12.75">
      <c r="B543" s="56">
        <v>534</v>
      </c>
      <c r="I543" s="61"/>
      <c r="J543" s="58"/>
      <c r="K543" s="72"/>
      <c r="L543" s="56"/>
      <c r="M543" s="56"/>
      <c r="N543" s="57"/>
      <c r="O543" s="56"/>
    </row>
    <row r="544" spans="2:15" ht="12.75">
      <c r="B544" s="56">
        <v>535</v>
      </c>
      <c r="I544" s="61"/>
      <c r="J544" s="58"/>
      <c r="K544" s="72"/>
      <c r="L544" s="56"/>
      <c r="M544" s="56"/>
      <c r="O544" s="56"/>
    </row>
    <row r="545" spans="2:15" ht="12.75">
      <c r="B545" s="56">
        <v>536</v>
      </c>
      <c r="I545" s="61"/>
      <c r="J545" s="58"/>
      <c r="K545" s="72"/>
      <c r="L545" s="56"/>
      <c r="M545" s="56"/>
      <c r="O545" s="56"/>
    </row>
    <row r="546" spans="2:15" ht="12.75">
      <c r="B546" s="56">
        <v>537</v>
      </c>
      <c r="I546" s="61"/>
      <c r="J546" s="58"/>
      <c r="K546" s="72"/>
      <c r="L546" s="56"/>
      <c r="M546" s="56"/>
      <c r="N546" s="57"/>
      <c r="O546" s="56"/>
    </row>
    <row r="547" spans="2:15" ht="12.75">
      <c r="B547" s="56">
        <v>538</v>
      </c>
      <c r="I547" s="61"/>
      <c r="J547" s="58"/>
      <c r="K547" s="72"/>
      <c r="L547" s="56"/>
      <c r="M547" s="56"/>
      <c r="O547" s="56"/>
    </row>
    <row r="548" spans="2:15" ht="12.75">
      <c r="B548" s="56">
        <v>539</v>
      </c>
      <c r="I548" s="61"/>
      <c r="J548" s="58"/>
      <c r="K548" s="72"/>
      <c r="L548" s="56"/>
      <c r="M548" s="56"/>
      <c r="O548" s="56"/>
    </row>
    <row r="549" spans="2:15" ht="12.75">
      <c r="B549" s="56">
        <v>540</v>
      </c>
      <c r="I549" s="61"/>
      <c r="J549" s="58"/>
      <c r="K549" s="72"/>
      <c r="L549" s="56"/>
      <c r="M549" s="56"/>
      <c r="O549" s="56"/>
    </row>
    <row r="550" spans="2:15" ht="12.75">
      <c r="B550" s="56">
        <v>541</v>
      </c>
      <c r="I550" s="61"/>
      <c r="J550" s="58"/>
      <c r="K550" s="72"/>
      <c r="L550" s="56"/>
      <c r="M550" s="56"/>
      <c r="N550" s="57"/>
      <c r="O550" s="56"/>
    </row>
    <row r="551" spans="2:15" ht="12.75">
      <c r="B551" s="56">
        <v>542</v>
      </c>
      <c r="I551" s="61"/>
      <c r="J551" s="58"/>
      <c r="K551" s="72"/>
      <c r="L551" s="56"/>
      <c r="M551" s="56"/>
      <c r="O551" s="56"/>
    </row>
    <row r="552" spans="2:15" ht="12.75">
      <c r="B552" s="56">
        <v>543</v>
      </c>
      <c r="I552" s="61"/>
      <c r="J552" s="58"/>
      <c r="K552" s="72"/>
      <c r="L552" s="56"/>
      <c r="M552" s="56"/>
      <c r="O552" s="56"/>
    </row>
    <row r="553" spans="2:15" ht="12.75">
      <c r="B553" s="56">
        <v>544</v>
      </c>
      <c r="I553" s="61"/>
      <c r="J553" s="58"/>
      <c r="K553" s="72"/>
      <c r="L553" s="56"/>
      <c r="M553" s="56"/>
      <c r="O553" s="56"/>
    </row>
    <row r="554" spans="2:16" ht="12.75">
      <c r="B554" s="56">
        <v>545</v>
      </c>
      <c r="I554" s="61"/>
      <c r="J554" s="58"/>
      <c r="K554" s="72"/>
      <c r="L554" s="56"/>
      <c r="M554" s="56"/>
      <c r="O554" s="56"/>
      <c r="P554" s="56"/>
    </row>
    <row r="555" spans="2:16" ht="12.75">
      <c r="B555" s="56">
        <v>546</v>
      </c>
      <c r="I555" s="61"/>
      <c r="J555" s="58"/>
      <c r="K555" s="72"/>
      <c r="L555" s="56"/>
      <c r="M555" s="56"/>
      <c r="O555" s="56"/>
      <c r="P555" s="56"/>
    </row>
    <row r="556" spans="2:16" ht="12.75">
      <c r="B556" s="56">
        <v>547</v>
      </c>
      <c r="I556" s="61"/>
      <c r="J556" s="58"/>
      <c r="K556" s="72"/>
      <c r="L556" s="56"/>
      <c r="M556" s="56"/>
      <c r="N556" s="57"/>
      <c r="O556" s="56"/>
      <c r="P556" s="56"/>
    </row>
    <row r="557" spans="2:15" ht="12.75">
      <c r="B557" s="56">
        <v>548</v>
      </c>
      <c r="I557" s="61"/>
      <c r="J557" s="58"/>
      <c r="K557" s="72"/>
      <c r="L557" s="56"/>
      <c r="M557" s="56"/>
      <c r="O557" s="56"/>
    </row>
    <row r="558" spans="2:15" ht="12.75">
      <c r="B558" s="56">
        <v>549</v>
      </c>
      <c r="I558" s="61"/>
      <c r="J558" s="58"/>
      <c r="K558" s="72"/>
      <c r="L558" s="56"/>
      <c r="M558" s="56"/>
      <c r="N558" s="57"/>
      <c r="O558" s="56"/>
    </row>
    <row r="559" spans="2:15" ht="12.75">
      <c r="B559" s="56">
        <v>550</v>
      </c>
      <c r="I559" s="61"/>
      <c r="J559" s="58"/>
      <c r="K559" s="72"/>
      <c r="L559" s="56"/>
      <c r="M559" s="56"/>
      <c r="O559" s="56"/>
    </row>
    <row r="560" spans="1:15" ht="12.75">
      <c r="A560" s="61" t="s">
        <v>11</v>
      </c>
      <c r="B560" s="56">
        <v>901</v>
      </c>
      <c r="C560" s="61" t="s">
        <v>260</v>
      </c>
      <c r="D560" s="58" t="s">
        <v>171</v>
      </c>
      <c r="E560" s="72" t="s">
        <v>261</v>
      </c>
      <c r="F560" s="56" t="s">
        <v>47</v>
      </c>
      <c r="G560" s="56" t="s">
        <v>262</v>
      </c>
      <c r="I560" s="76"/>
      <c r="J560" s="76"/>
      <c r="K560" s="1"/>
      <c r="L560" s="1"/>
      <c r="M560" s="56"/>
      <c r="O560" s="56"/>
    </row>
    <row r="561" spans="2:16" ht="12.75">
      <c r="B561" s="56">
        <v>902</v>
      </c>
      <c r="C561" s="61" t="s">
        <v>250</v>
      </c>
      <c r="D561" s="58" t="s">
        <v>251</v>
      </c>
      <c r="E561" s="72" t="s">
        <v>252</v>
      </c>
      <c r="F561" s="56" t="s">
        <v>47</v>
      </c>
      <c r="G561" s="56" t="s">
        <v>253</v>
      </c>
      <c r="I561" s="61"/>
      <c r="K561" s="72"/>
      <c r="L561" s="1"/>
      <c r="M561" s="56"/>
      <c r="O561" s="56"/>
      <c r="P561" s="56"/>
    </row>
    <row r="562" spans="2:16" ht="12.75">
      <c r="B562" s="56">
        <v>903</v>
      </c>
      <c r="C562" s="61" t="s">
        <v>247</v>
      </c>
      <c r="D562" s="58" t="s">
        <v>167</v>
      </c>
      <c r="E562" s="72" t="s">
        <v>248</v>
      </c>
      <c r="F562" s="56" t="s">
        <v>47</v>
      </c>
      <c r="G562" s="56" t="s">
        <v>249</v>
      </c>
      <c r="I562" s="76"/>
      <c r="J562" s="76"/>
      <c r="K562" s="1"/>
      <c r="L562" s="1"/>
      <c r="M562" s="56"/>
      <c r="N562" s="57"/>
      <c r="O562" s="56"/>
      <c r="P562" s="56"/>
    </row>
    <row r="563" spans="2:15" ht="12.75">
      <c r="B563" s="56">
        <v>904</v>
      </c>
      <c r="C563" s="61" t="s">
        <v>257</v>
      </c>
      <c r="D563" s="58" t="s">
        <v>171</v>
      </c>
      <c r="E563" s="72" t="s">
        <v>258</v>
      </c>
      <c r="F563" s="56" t="s">
        <v>47</v>
      </c>
      <c r="G563" s="56" t="s">
        <v>259</v>
      </c>
      <c r="I563" s="61"/>
      <c r="L563" s="1"/>
      <c r="M563" s="56"/>
      <c r="N563" s="57"/>
      <c r="O563" s="56"/>
    </row>
    <row r="564" spans="2:15" ht="12.75">
      <c r="B564" s="56">
        <v>906</v>
      </c>
      <c r="C564" s="61" t="s">
        <v>235</v>
      </c>
      <c r="D564" s="58" t="s">
        <v>163</v>
      </c>
      <c r="E564" s="72" t="s">
        <v>236</v>
      </c>
      <c r="F564" s="56" t="s">
        <v>47</v>
      </c>
      <c r="G564" s="56" t="s">
        <v>237</v>
      </c>
      <c r="I564" s="76"/>
      <c r="J564" s="76"/>
      <c r="K564" s="1"/>
      <c r="L564" s="1"/>
      <c r="M564" s="56"/>
      <c r="O564" s="56"/>
    </row>
    <row r="565" spans="2:16" ht="12.75">
      <c r="B565" s="56">
        <v>907</v>
      </c>
      <c r="C565" s="61" t="s">
        <v>254</v>
      </c>
      <c r="D565" s="58" t="s">
        <v>171</v>
      </c>
      <c r="E565" s="72" t="s">
        <v>255</v>
      </c>
      <c r="F565" s="56" t="s">
        <v>47</v>
      </c>
      <c r="G565" s="56" t="s">
        <v>256</v>
      </c>
      <c r="I565" s="76"/>
      <c r="J565" s="76"/>
      <c r="K565" s="1"/>
      <c r="L565" s="1"/>
      <c r="M565" s="56"/>
      <c r="O565" s="56"/>
      <c r="P565" s="56"/>
    </row>
    <row r="566" spans="2:15" ht="12.75">
      <c r="B566" s="56">
        <v>908</v>
      </c>
      <c r="C566" s="61" t="s">
        <v>244</v>
      </c>
      <c r="D566" s="58" t="s">
        <v>167</v>
      </c>
      <c r="E566" s="72" t="s">
        <v>245</v>
      </c>
      <c r="F566" s="56" t="s">
        <v>47</v>
      </c>
      <c r="G566" s="56" t="s">
        <v>246</v>
      </c>
      <c r="I566" s="76"/>
      <c r="J566" s="58"/>
      <c r="K566" s="1"/>
      <c r="L566" s="1"/>
      <c r="M566" s="56"/>
      <c r="O566" s="56"/>
    </row>
    <row r="567" spans="2:15" ht="12.75">
      <c r="B567" s="56">
        <v>909</v>
      </c>
      <c r="C567" s="61" t="s">
        <v>241</v>
      </c>
      <c r="D567" s="58" t="s">
        <v>167</v>
      </c>
      <c r="E567" s="72" t="s">
        <v>242</v>
      </c>
      <c r="F567" s="56" t="s">
        <v>47</v>
      </c>
      <c r="G567" s="56" t="s">
        <v>243</v>
      </c>
      <c r="I567" s="61"/>
      <c r="K567" s="1"/>
      <c r="L567" s="1"/>
      <c r="M567" s="56"/>
      <c r="N567" s="57"/>
      <c r="O567" s="56"/>
    </row>
    <row r="568" spans="2:16" ht="12.75">
      <c r="B568" s="56">
        <v>910</v>
      </c>
      <c r="C568" s="61" t="s">
        <v>263</v>
      </c>
      <c r="D568" s="58" t="s">
        <v>154</v>
      </c>
      <c r="E568" s="72" t="s">
        <v>264</v>
      </c>
      <c r="F568" s="56" t="s">
        <v>47</v>
      </c>
      <c r="G568" s="56" t="s">
        <v>265</v>
      </c>
      <c r="I568" s="76"/>
      <c r="J568" s="76"/>
      <c r="K568" s="1"/>
      <c r="L568" s="1"/>
      <c r="M568" s="56"/>
      <c r="O568" s="56"/>
      <c r="P568" s="56"/>
    </row>
    <row r="569" spans="2:16" ht="12.75">
      <c r="B569" s="56">
        <v>911</v>
      </c>
      <c r="C569" s="61" t="s">
        <v>238</v>
      </c>
      <c r="D569" s="58" t="s">
        <v>159</v>
      </c>
      <c r="E569" s="72" t="s">
        <v>239</v>
      </c>
      <c r="F569" s="56" t="s">
        <v>47</v>
      </c>
      <c r="G569" s="56" t="s">
        <v>240</v>
      </c>
      <c r="I569" s="76"/>
      <c r="J569" s="76"/>
      <c r="K569" s="1"/>
      <c r="L569" s="1"/>
      <c r="M569" s="56"/>
      <c r="N569" s="57"/>
      <c r="O569" s="56"/>
      <c r="P569" s="56"/>
    </row>
    <row r="570" spans="2:15" ht="12.75">
      <c r="B570" s="56">
        <v>912</v>
      </c>
      <c r="C570" s="61" t="s">
        <v>266</v>
      </c>
      <c r="D570" s="58" t="s">
        <v>267</v>
      </c>
      <c r="E570" s="72" t="s">
        <v>268</v>
      </c>
      <c r="F570" s="56" t="s">
        <v>47</v>
      </c>
      <c r="G570" s="56" t="s">
        <v>269</v>
      </c>
      <c r="I570" s="76"/>
      <c r="J570" s="76"/>
      <c r="K570" s="1"/>
      <c r="L570" s="1"/>
      <c r="M570" s="56"/>
      <c r="O570" s="56"/>
    </row>
    <row r="571" spans="2:13" ht="12.75">
      <c r="B571" s="56">
        <v>914</v>
      </c>
      <c r="C571" s="61" t="s">
        <v>488</v>
      </c>
      <c r="D571" s="58" t="s">
        <v>159</v>
      </c>
      <c r="F571" s="56" t="s">
        <v>47</v>
      </c>
      <c r="I571" s="61"/>
      <c r="K571" s="56"/>
      <c r="L571" s="1"/>
      <c r="M571" s="56"/>
    </row>
    <row r="572" spans="2:15" ht="12.75">
      <c r="B572" s="56">
        <v>915</v>
      </c>
      <c r="C572" s="61" t="s">
        <v>489</v>
      </c>
      <c r="D572" s="58" t="s">
        <v>219</v>
      </c>
      <c r="E572" s="72" t="s">
        <v>494</v>
      </c>
      <c r="F572" s="56" t="s">
        <v>47</v>
      </c>
      <c r="I572" s="76"/>
      <c r="J572" s="76"/>
      <c r="K572" s="1"/>
      <c r="L572" s="1"/>
      <c r="M572" s="56"/>
      <c r="O572" s="56"/>
    </row>
    <row r="573" spans="2:15" ht="12.75">
      <c r="B573" s="56">
        <v>916</v>
      </c>
      <c r="C573" s="61" t="s">
        <v>490</v>
      </c>
      <c r="D573" s="58" t="s">
        <v>491</v>
      </c>
      <c r="E573" s="72" t="s">
        <v>495</v>
      </c>
      <c r="F573" s="56" t="s">
        <v>47</v>
      </c>
      <c r="I573" s="76"/>
      <c r="J573" s="76"/>
      <c r="K573" s="1"/>
      <c r="L573" s="1"/>
      <c r="M573" s="56"/>
      <c r="N573" s="57"/>
      <c r="O573" s="56"/>
    </row>
    <row r="574" spans="2:16" ht="12.75">
      <c r="B574" s="56">
        <v>918</v>
      </c>
      <c r="C574" s="61" t="s">
        <v>492</v>
      </c>
      <c r="D574" s="58" t="s">
        <v>493</v>
      </c>
      <c r="F574" s="56" t="s">
        <v>47</v>
      </c>
      <c r="I574" s="61"/>
      <c r="K574" s="1"/>
      <c r="L574" s="1"/>
      <c r="M574" s="56"/>
      <c r="O574" s="56"/>
      <c r="P574" s="56"/>
    </row>
    <row r="575" spans="2:15" ht="12.75">
      <c r="B575" s="56">
        <v>919</v>
      </c>
      <c r="C575" s="61" t="s">
        <v>496</v>
      </c>
      <c r="D575" s="58" t="s">
        <v>497</v>
      </c>
      <c r="F575" s="56" t="s">
        <v>47</v>
      </c>
      <c r="I575" s="76"/>
      <c r="J575" s="76"/>
      <c r="K575" s="1"/>
      <c r="L575" s="1"/>
      <c r="M575" s="56"/>
      <c r="O575" s="56"/>
    </row>
    <row r="576" spans="2:14" ht="12.75">
      <c r="B576" s="56">
        <v>905</v>
      </c>
      <c r="C576" s="61" t="s">
        <v>479</v>
      </c>
      <c r="D576" s="58" t="s">
        <v>480</v>
      </c>
      <c r="E576" s="72" t="s">
        <v>481</v>
      </c>
      <c r="F576" s="56" t="s">
        <v>47</v>
      </c>
      <c r="I576" s="61"/>
      <c r="J576" s="76"/>
      <c r="K576" s="56"/>
      <c r="L576" s="1"/>
      <c r="M576" s="56"/>
      <c r="N576" s="57"/>
    </row>
    <row r="577" spans="2:14" ht="12.75">
      <c r="B577" s="56">
        <v>568</v>
      </c>
      <c r="I577" s="76"/>
      <c r="J577" s="76"/>
      <c r="K577" s="1"/>
      <c r="L577" s="1"/>
      <c r="M577" s="56"/>
      <c r="N577" s="57"/>
    </row>
    <row r="578" spans="2:14" ht="12.75">
      <c r="B578" s="56">
        <v>569</v>
      </c>
      <c r="I578" s="61"/>
      <c r="J578" s="58"/>
      <c r="K578" s="1"/>
      <c r="L578" s="1"/>
      <c r="M578" s="56"/>
      <c r="N578" s="57"/>
    </row>
    <row r="579" spans="2:14" ht="12.75">
      <c r="B579" s="56">
        <v>570</v>
      </c>
      <c r="I579" s="76"/>
      <c r="J579" s="76"/>
      <c r="K579" s="1"/>
      <c r="L579" s="1"/>
      <c r="M579" s="56"/>
      <c r="N579" s="57"/>
    </row>
    <row r="580" spans="2:14" ht="12.75">
      <c r="B580" s="56">
        <v>571</v>
      </c>
      <c r="D580" s="61"/>
      <c r="I580" s="76"/>
      <c r="J580" s="76"/>
      <c r="K580" s="1"/>
      <c r="L580" s="1"/>
      <c r="M580" s="56"/>
      <c r="N580" s="57"/>
    </row>
    <row r="581" spans="2:14" ht="12.75">
      <c r="B581" s="56">
        <v>572</v>
      </c>
      <c r="D581" s="61"/>
      <c r="I581" s="76"/>
      <c r="J581" s="76"/>
      <c r="K581" s="1"/>
      <c r="L581" s="1"/>
      <c r="M581" s="56"/>
      <c r="N581" s="57"/>
    </row>
    <row r="582" spans="2:14" ht="12.75">
      <c r="B582" s="56">
        <v>573</v>
      </c>
      <c r="D582" s="61"/>
      <c r="I582" s="61"/>
      <c r="J582" s="58"/>
      <c r="K582" s="1"/>
      <c r="L582" s="1"/>
      <c r="M582" s="56"/>
      <c r="N582" s="57"/>
    </row>
    <row r="583" spans="2:14" ht="12.75">
      <c r="B583" s="56">
        <v>574</v>
      </c>
      <c r="D583" s="61"/>
      <c r="I583" s="76"/>
      <c r="J583" s="76"/>
      <c r="K583" s="1"/>
      <c r="L583" s="1"/>
      <c r="M583" s="56"/>
      <c r="N583" s="57"/>
    </row>
    <row r="584" spans="2:13" ht="12.75">
      <c r="B584" s="56">
        <v>575</v>
      </c>
      <c r="D584" s="61"/>
      <c r="I584" s="76"/>
      <c r="J584" s="76"/>
      <c r="K584" s="77"/>
      <c r="L584" s="1"/>
      <c r="M584" s="56"/>
    </row>
    <row r="585" spans="2:13" ht="12.75">
      <c r="B585" s="56">
        <v>576</v>
      </c>
      <c r="I585" s="61"/>
      <c r="K585" s="56"/>
      <c r="L585" s="1"/>
      <c r="M585" s="56"/>
    </row>
    <row r="586" spans="2:13" ht="12.75">
      <c r="B586" s="56">
        <v>577</v>
      </c>
      <c r="I586" s="76"/>
      <c r="J586" s="58"/>
      <c r="K586" s="1"/>
      <c r="L586" s="1"/>
      <c r="M586" s="56"/>
    </row>
    <row r="587" spans="2:13" ht="12.75">
      <c r="B587" s="56">
        <v>578</v>
      </c>
      <c r="I587" s="76"/>
      <c r="J587" s="76"/>
      <c r="K587" s="1"/>
      <c r="L587" s="1"/>
      <c r="M587" s="56"/>
    </row>
    <row r="588" spans="2:13" ht="12.75">
      <c r="B588" s="56">
        <v>579</v>
      </c>
      <c r="I588" s="76"/>
      <c r="J588" s="58"/>
      <c r="K588" s="1"/>
      <c r="L588" s="1"/>
      <c r="M588" s="56"/>
    </row>
    <row r="589" spans="2:13" ht="12.75">
      <c r="B589" s="56">
        <v>580</v>
      </c>
      <c r="I589" s="61"/>
      <c r="J589" s="58"/>
      <c r="K589" s="72"/>
      <c r="L589" s="1"/>
      <c r="M589" s="56"/>
    </row>
    <row r="590" spans="2:13" ht="12.75">
      <c r="B590" s="56">
        <v>581</v>
      </c>
      <c r="I590" s="61"/>
      <c r="M590" s="56"/>
    </row>
    <row r="591" spans="2:13" ht="12.75">
      <c r="B591" s="56">
        <v>582</v>
      </c>
      <c r="M591" s="56"/>
    </row>
    <row r="592" spans="2:13" ht="12.75">
      <c r="B592" s="56">
        <v>583</v>
      </c>
      <c r="M592" s="56"/>
    </row>
    <row r="593" spans="2:13" ht="12.75">
      <c r="B593" s="56">
        <v>584</v>
      </c>
      <c r="L593" s="1"/>
      <c r="M593" s="56"/>
    </row>
    <row r="594" spans="2:13" ht="12.75">
      <c r="B594" s="56">
        <v>585</v>
      </c>
      <c r="M594" s="56"/>
    </row>
    <row r="595" spans="2:13" ht="12.75">
      <c r="B595" s="56">
        <v>586</v>
      </c>
      <c r="M595" s="56"/>
    </row>
    <row r="596" spans="2:13" ht="12.75">
      <c r="B596" s="56">
        <v>587</v>
      </c>
      <c r="M596" s="56"/>
    </row>
    <row r="597" spans="2:13" ht="12.75">
      <c r="B597" s="56">
        <v>588</v>
      </c>
      <c r="I597" s="61"/>
      <c r="K597" s="72"/>
      <c r="L597" s="56"/>
      <c r="M597" s="56"/>
    </row>
    <row r="598" spans="2:13" ht="12.75">
      <c r="B598" s="56">
        <v>589</v>
      </c>
      <c r="I598" s="61"/>
      <c r="J598" s="58"/>
      <c r="K598" s="72"/>
      <c r="L598" s="56"/>
      <c r="M598" s="56"/>
    </row>
    <row r="599" spans="2:13" ht="12.75">
      <c r="B599" s="56">
        <v>590</v>
      </c>
      <c r="I599" s="61"/>
      <c r="J599" s="58"/>
      <c r="K599" s="72"/>
      <c r="L599" s="56"/>
      <c r="M599" s="56"/>
    </row>
    <row r="600" spans="2:13" ht="12.75">
      <c r="B600" s="56">
        <v>591</v>
      </c>
      <c r="I600" s="61"/>
      <c r="J600" s="58"/>
      <c r="K600" s="72"/>
      <c r="L600" s="56"/>
      <c r="M600" s="56"/>
    </row>
    <row r="601" spans="2:13" ht="12.75">
      <c r="B601" s="56">
        <v>592</v>
      </c>
      <c r="I601" s="61"/>
      <c r="J601" s="58"/>
      <c r="K601" s="72"/>
      <c r="L601" s="56"/>
      <c r="M601" s="56"/>
    </row>
    <row r="602" spans="2:14" ht="12.75">
      <c r="B602" s="56">
        <v>593</v>
      </c>
      <c r="I602" s="61"/>
      <c r="J602" s="58"/>
      <c r="K602" s="72"/>
      <c r="L602" s="56"/>
      <c r="M602" s="56"/>
      <c r="N602" s="57"/>
    </row>
    <row r="603" spans="2:17" ht="12.75">
      <c r="B603" s="56">
        <v>594</v>
      </c>
      <c r="I603" s="61"/>
      <c r="J603" s="58"/>
      <c r="K603" s="72"/>
      <c r="L603" s="56"/>
      <c r="M603" s="56"/>
      <c r="N603" s="20"/>
      <c r="O603" s="20"/>
      <c r="P603" s="20"/>
      <c r="Q603" s="20"/>
    </row>
    <row r="604" spans="2:17" ht="12.75">
      <c r="B604" s="56">
        <v>595</v>
      </c>
      <c r="I604" s="61"/>
      <c r="J604" s="58"/>
      <c r="K604" s="72"/>
      <c r="L604" s="56"/>
      <c r="M604" s="56"/>
      <c r="N604" s="20"/>
      <c r="O604" s="20"/>
      <c r="P604" s="20"/>
      <c r="Q604" s="20"/>
    </row>
    <row r="605" spans="2:17" ht="12.75">
      <c r="B605" s="56">
        <v>596</v>
      </c>
      <c r="I605" s="61"/>
      <c r="J605" s="58"/>
      <c r="K605" s="72"/>
      <c r="L605" s="56"/>
      <c r="M605" s="56"/>
      <c r="N605" s="20"/>
      <c r="O605" s="20"/>
      <c r="P605" s="20"/>
      <c r="Q605" s="20"/>
    </row>
    <row r="606" spans="2:17" ht="12.75">
      <c r="B606" s="56">
        <v>597</v>
      </c>
      <c r="I606" s="61"/>
      <c r="J606" s="58"/>
      <c r="K606" s="72"/>
      <c r="L606" s="56"/>
      <c r="M606" s="56"/>
      <c r="N606" s="20"/>
      <c r="O606" s="20"/>
      <c r="P606" s="20"/>
      <c r="Q606" s="20"/>
    </row>
    <row r="607" spans="2:17" ht="12.75">
      <c r="B607" s="56">
        <v>598</v>
      </c>
      <c r="I607" s="61"/>
      <c r="J607" s="58"/>
      <c r="K607" s="72"/>
      <c r="L607" s="56"/>
      <c r="M607" s="56"/>
      <c r="N607" s="20"/>
      <c r="O607" s="20"/>
      <c r="P607" s="20"/>
      <c r="Q607" s="20"/>
    </row>
    <row r="608" spans="2:17" ht="12.75">
      <c r="B608" s="56">
        <v>599</v>
      </c>
      <c r="I608" s="61"/>
      <c r="J608" s="58"/>
      <c r="K608" s="72"/>
      <c r="L608" s="56"/>
      <c r="M608" s="56"/>
      <c r="N608" s="20"/>
      <c r="O608" s="20"/>
      <c r="P608" s="20"/>
      <c r="Q608" s="20"/>
    </row>
    <row r="609" spans="2:17" ht="12.75">
      <c r="B609" s="56">
        <v>600</v>
      </c>
      <c r="I609" s="61"/>
      <c r="J609" s="58"/>
      <c r="K609" s="72"/>
      <c r="L609" s="56"/>
      <c r="M609" s="56"/>
      <c r="N609" s="20"/>
      <c r="O609" s="20"/>
      <c r="P609" s="20"/>
      <c r="Q609" s="20"/>
    </row>
    <row r="610" spans="1:17" ht="12.75">
      <c r="A610" s="61" t="s">
        <v>20</v>
      </c>
      <c r="B610" s="56">
        <v>601</v>
      </c>
      <c r="C610" s="20" t="s">
        <v>166</v>
      </c>
      <c r="D610" s="20" t="s">
        <v>167</v>
      </c>
      <c r="E610" s="73" t="s">
        <v>168</v>
      </c>
      <c r="F610" s="1" t="s">
        <v>106</v>
      </c>
      <c r="G610" s="56" t="s">
        <v>169</v>
      </c>
      <c r="I610" s="76"/>
      <c r="J610" s="76"/>
      <c r="K610" s="1"/>
      <c r="L610" s="1"/>
      <c r="M610" s="56"/>
      <c r="N610" s="20"/>
      <c r="O610" s="20"/>
      <c r="P610" s="20"/>
      <c r="Q610" s="20"/>
    </row>
    <row r="611" spans="2:17" ht="12.75">
      <c r="B611" s="56">
        <v>602</v>
      </c>
      <c r="C611" s="20" t="s">
        <v>162</v>
      </c>
      <c r="D611" s="20" t="s">
        <v>163</v>
      </c>
      <c r="E611" s="73" t="s">
        <v>164</v>
      </c>
      <c r="F611" s="1" t="s">
        <v>106</v>
      </c>
      <c r="G611" s="56" t="s">
        <v>165</v>
      </c>
      <c r="I611" s="76"/>
      <c r="J611" s="58"/>
      <c r="K611" s="1"/>
      <c r="L611" s="1"/>
      <c r="M611" s="56"/>
      <c r="N611" s="20"/>
      <c r="O611" s="20"/>
      <c r="P611" s="20"/>
      <c r="Q611" s="20"/>
    </row>
    <row r="612" spans="2:17" ht="12.75">
      <c r="B612" s="56">
        <v>603</v>
      </c>
      <c r="C612" s="61" t="s">
        <v>170</v>
      </c>
      <c r="D612" s="58" t="s">
        <v>171</v>
      </c>
      <c r="E612" s="72" t="s">
        <v>172</v>
      </c>
      <c r="F612" s="56" t="s">
        <v>106</v>
      </c>
      <c r="G612" s="56" t="s">
        <v>173</v>
      </c>
      <c r="I612" s="61"/>
      <c r="J612" s="58"/>
      <c r="K612" s="72"/>
      <c r="L612" s="1"/>
      <c r="M612" s="56"/>
      <c r="N612" s="20"/>
      <c r="O612" s="20"/>
      <c r="P612" s="20"/>
      <c r="Q612" s="20"/>
    </row>
    <row r="613" spans="2:17" ht="12.75">
      <c r="B613" s="56">
        <v>604</v>
      </c>
      <c r="I613" s="61"/>
      <c r="K613" s="56"/>
      <c r="L613" s="1"/>
      <c r="M613" s="56"/>
      <c r="N613" s="20"/>
      <c r="O613" s="20"/>
      <c r="P613" s="20"/>
      <c r="Q613" s="20"/>
    </row>
    <row r="614" spans="2:15" ht="12.75">
      <c r="B614" s="56">
        <v>605</v>
      </c>
      <c r="I614" s="61"/>
      <c r="J614" s="58"/>
      <c r="K614" s="72"/>
      <c r="L614" s="56"/>
      <c r="M614" s="56"/>
      <c r="N614" s="57"/>
      <c r="O614" s="56"/>
    </row>
    <row r="615" spans="2:15" ht="12.75">
      <c r="B615" s="56">
        <v>606</v>
      </c>
      <c r="I615" s="61"/>
      <c r="J615" s="58"/>
      <c r="K615" s="72"/>
      <c r="L615" s="56"/>
      <c r="M615" s="56"/>
      <c r="N615" s="57"/>
      <c r="O615" s="56"/>
    </row>
    <row r="616" spans="2:15" ht="12.75">
      <c r="B616" s="56">
        <v>607</v>
      </c>
      <c r="I616" s="61"/>
      <c r="J616" s="58"/>
      <c r="K616" s="72"/>
      <c r="L616" s="56"/>
      <c r="M616" s="56"/>
      <c r="N616" s="57"/>
      <c r="O616" s="56"/>
    </row>
    <row r="617" spans="2:15" ht="12.75">
      <c r="B617" s="56">
        <v>608</v>
      </c>
      <c r="I617" s="61"/>
      <c r="J617" s="58"/>
      <c r="K617" s="72"/>
      <c r="L617" s="56"/>
      <c r="M617" s="56"/>
      <c r="O617" s="56"/>
    </row>
    <row r="618" spans="2:15" ht="12.75">
      <c r="B618" s="56">
        <v>609</v>
      </c>
      <c r="I618" s="61"/>
      <c r="J618" s="58"/>
      <c r="K618" s="72"/>
      <c r="L618" s="56"/>
      <c r="M618" s="56"/>
      <c r="N618" s="57"/>
      <c r="O618" s="56"/>
    </row>
    <row r="619" spans="2:15" ht="12.75">
      <c r="B619" s="56">
        <v>610</v>
      </c>
      <c r="I619" s="61"/>
      <c r="J619" s="58"/>
      <c r="K619" s="72"/>
      <c r="L619" s="56"/>
      <c r="M619" s="56"/>
      <c r="N619" s="57"/>
      <c r="O619" s="56"/>
    </row>
    <row r="620" spans="2:15" ht="12.75">
      <c r="B620" s="56">
        <v>611</v>
      </c>
      <c r="I620" s="61"/>
      <c r="J620" s="58"/>
      <c r="K620" s="72"/>
      <c r="L620" s="56"/>
      <c r="M620" s="56"/>
      <c r="N620" s="57"/>
      <c r="O620" s="56"/>
    </row>
    <row r="621" spans="2:15" ht="12.75">
      <c r="B621" s="56">
        <v>612</v>
      </c>
      <c r="I621" s="61"/>
      <c r="J621" s="58"/>
      <c r="K621" s="72"/>
      <c r="L621" s="56"/>
      <c r="M621" s="56"/>
      <c r="N621" s="57"/>
      <c r="O621" s="56"/>
    </row>
    <row r="622" spans="2:15" ht="12.75">
      <c r="B622" s="56">
        <v>613</v>
      </c>
      <c r="I622" s="61"/>
      <c r="J622" s="58"/>
      <c r="K622" s="72"/>
      <c r="L622" s="56"/>
      <c r="M622" s="56"/>
      <c r="N622" s="57"/>
      <c r="O622" s="56"/>
    </row>
    <row r="623" spans="2:15" ht="12.75">
      <c r="B623" s="56">
        <v>614</v>
      </c>
      <c r="I623" s="61"/>
      <c r="J623" s="58"/>
      <c r="K623" s="72"/>
      <c r="L623" s="56"/>
      <c r="M623" s="56"/>
      <c r="N623" s="57"/>
      <c r="O623" s="56"/>
    </row>
    <row r="624" spans="2:15" ht="12.75">
      <c r="B624" s="56"/>
      <c r="I624" s="61"/>
      <c r="J624" s="58"/>
      <c r="K624" s="72"/>
      <c r="L624" s="56"/>
      <c r="M624" s="56"/>
      <c r="N624" s="57"/>
      <c r="O624" s="56"/>
    </row>
    <row r="625" spans="2:15" ht="12.75">
      <c r="B625" s="56"/>
      <c r="I625" s="61"/>
      <c r="J625" s="58"/>
      <c r="K625" s="72"/>
      <c r="L625" s="56"/>
      <c r="M625" s="56"/>
      <c r="N625" s="57"/>
      <c r="O625" s="56"/>
    </row>
    <row r="626" spans="2:14" ht="12.75">
      <c r="B626" s="56"/>
      <c r="I626" s="61"/>
      <c r="J626" s="58"/>
      <c r="K626" s="72"/>
      <c r="L626" s="56"/>
      <c r="M626" s="56"/>
      <c r="N626" s="57"/>
    </row>
    <row r="627" spans="2:14" ht="12.75">
      <c r="B627" s="56"/>
      <c r="I627" s="61"/>
      <c r="J627" s="58"/>
      <c r="K627" s="72"/>
      <c r="L627" s="56"/>
      <c r="M627" s="56"/>
      <c r="N627" s="57"/>
    </row>
    <row r="628" spans="2:17" ht="12.75">
      <c r="B628" s="56"/>
      <c r="I628" s="61"/>
      <c r="J628" s="58"/>
      <c r="K628" s="72"/>
      <c r="L628" s="56"/>
      <c r="M628" s="56"/>
      <c r="N628" s="76"/>
      <c r="O628" s="76"/>
      <c r="P628" s="1"/>
      <c r="Q628" s="1"/>
    </row>
    <row r="629" spans="2:17" ht="12.75">
      <c r="B629" s="56"/>
      <c r="I629" s="61"/>
      <c r="J629" s="58"/>
      <c r="K629" s="72"/>
      <c r="L629" s="56"/>
      <c r="M629" s="56"/>
      <c r="O629" s="58"/>
      <c r="P629" s="62"/>
      <c r="Q629" s="56"/>
    </row>
    <row r="630" spans="2:15" ht="12.75">
      <c r="B630" s="56"/>
      <c r="I630" s="61"/>
      <c r="J630" s="58"/>
      <c r="K630" s="72"/>
      <c r="L630" s="56"/>
      <c r="M630" s="56"/>
      <c r="N630" s="57"/>
      <c r="O630" s="56"/>
    </row>
    <row r="631" spans="2:15" ht="12.75">
      <c r="B631" s="56"/>
      <c r="I631" s="61"/>
      <c r="J631" s="58"/>
      <c r="K631" s="72"/>
      <c r="L631" s="56"/>
      <c r="M631" s="56"/>
      <c r="N631" s="57"/>
      <c r="O631" s="56"/>
    </row>
    <row r="632" spans="2:15" ht="12.75">
      <c r="B632" s="56"/>
      <c r="I632" s="61"/>
      <c r="J632" s="58"/>
      <c r="K632" s="72"/>
      <c r="L632" s="56"/>
      <c r="M632" s="56"/>
      <c r="N632" s="57"/>
      <c r="O632" s="56"/>
    </row>
    <row r="633" spans="2:15" ht="12.75">
      <c r="B633" s="56"/>
      <c r="I633" s="61"/>
      <c r="J633" s="58"/>
      <c r="K633" s="72"/>
      <c r="L633" s="56"/>
      <c r="M633" s="56"/>
      <c r="N633" s="57"/>
      <c r="O633" s="56"/>
    </row>
    <row r="634" spans="2:15" ht="12.75">
      <c r="B634" s="56"/>
      <c r="I634" s="61"/>
      <c r="J634" s="58"/>
      <c r="K634" s="72"/>
      <c r="L634" s="56"/>
      <c r="M634" s="56"/>
      <c r="N634" s="57"/>
      <c r="O634" s="56"/>
    </row>
    <row r="635" spans="2:15" ht="12.75">
      <c r="B635" s="56"/>
      <c r="I635" s="61"/>
      <c r="J635" s="58"/>
      <c r="K635" s="72"/>
      <c r="L635" s="56"/>
      <c r="M635" s="56"/>
      <c r="N635" s="57"/>
      <c r="O635" s="56"/>
    </row>
    <row r="636" spans="2:15" ht="12.75">
      <c r="B636" s="56"/>
      <c r="I636" s="61"/>
      <c r="J636" s="58"/>
      <c r="K636" s="72"/>
      <c r="L636" s="56"/>
      <c r="M636" s="56"/>
      <c r="N636" s="57"/>
      <c r="O636" s="56"/>
    </row>
    <row r="637" spans="2:15" ht="12.75">
      <c r="B637" s="56"/>
      <c r="D637" s="61"/>
      <c r="F637" s="59"/>
      <c r="G637" s="59"/>
      <c r="I637" s="61"/>
      <c r="K637" s="72"/>
      <c r="L637" s="59"/>
      <c r="M637" s="56"/>
      <c r="N637" s="57"/>
      <c r="O637" s="56"/>
    </row>
    <row r="638" spans="2:15" ht="12.75">
      <c r="B638" s="56"/>
      <c r="I638" s="61"/>
      <c r="J638" s="58"/>
      <c r="K638" s="72"/>
      <c r="L638" s="56"/>
      <c r="M638" s="56"/>
      <c r="N638" s="57"/>
      <c r="O638" s="56"/>
    </row>
    <row r="639" spans="2:15" ht="12.75">
      <c r="B639" s="56">
        <v>630</v>
      </c>
      <c r="I639" s="61"/>
      <c r="J639" s="58"/>
      <c r="K639" s="72"/>
      <c r="L639" s="56"/>
      <c r="M639" s="56"/>
      <c r="N639" s="57"/>
      <c r="O639" s="56"/>
    </row>
    <row r="640" spans="2:15" ht="12.75">
      <c r="B640" s="56">
        <v>631</v>
      </c>
      <c r="I640" s="61"/>
      <c r="J640" s="58"/>
      <c r="K640" s="72"/>
      <c r="L640" s="56"/>
      <c r="M640" s="56"/>
      <c r="N640" s="57"/>
      <c r="O640" s="56"/>
    </row>
    <row r="641" spans="2:15" ht="12.75">
      <c r="B641" s="56">
        <v>632</v>
      </c>
      <c r="I641" s="61"/>
      <c r="J641" s="58"/>
      <c r="K641" s="72"/>
      <c r="L641" s="56"/>
      <c r="M641" s="56"/>
      <c r="N641" s="57"/>
      <c r="O641" s="56"/>
    </row>
    <row r="642" spans="2:15" ht="12.75">
      <c r="B642" s="56">
        <v>633</v>
      </c>
      <c r="I642" s="61"/>
      <c r="J642" s="58"/>
      <c r="K642" s="72"/>
      <c r="L642" s="56"/>
      <c r="M642" s="56"/>
      <c r="N642" s="57"/>
      <c r="O642" s="56"/>
    </row>
    <row r="643" spans="2:15" ht="12.75">
      <c r="B643" s="56">
        <v>634</v>
      </c>
      <c r="I643" s="61"/>
      <c r="J643" s="58"/>
      <c r="K643" s="72"/>
      <c r="L643" s="56"/>
      <c r="M643" s="56"/>
      <c r="N643" s="57"/>
      <c r="O643" s="56"/>
    </row>
    <row r="644" spans="2:15" ht="12.75">
      <c r="B644" s="56">
        <v>635</v>
      </c>
      <c r="I644" s="61"/>
      <c r="J644" s="58"/>
      <c r="K644" s="72"/>
      <c r="L644" s="56"/>
      <c r="M644" s="56"/>
      <c r="N644" s="57"/>
      <c r="O644" s="56"/>
    </row>
    <row r="645" spans="2:15" ht="12.75">
      <c r="B645" s="56">
        <v>636</v>
      </c>
      <c r="I645" s="61"/>
      <c r="J645" s="58"/>
      <c r="K645" s="72"/>
      <c r="L645" s="56"/>
      <c r="M645" s="56"/>
      <c r="N645" s="57"/>
      <c r="O645" s="56"/>
    </row>
    <row r="646" spans="2:15" ht="12.75">
      <c r="B646" s="56">
        <v>637</v>
      </c>
      <c r="I646" s="61"/>
      <c r="J646" s="58"/>
      <c r="K646" s="72"/>
      <c r="L646" s="56"/>
      <c r="M646" s="56"/>
      <c r="N646" s="57"/>
      <c r="O646" s="56"/>
    </row>
    <row r="647" spans="2:15" ht="12.75">
      <c r="B647" s="56">
        <v>638</v>
      </c>
      <c r="I647" s="61"/>
      <c r="J647" s="58"/>
      <c r="K647" s="72"/>
      <c r="L647" s="56"/>
      <c r="M647" s="56"/>
      <c r="N647" s="57"/>
      <c r="O647" s="56"/>
    </row>
    <row r="648" spans="2:15" ht="12.75">
      <c r="B648" s="56">
        <v>639</v>
      </c>
      <c r="I648" s="61"/>
      <c r="J648" s="58"/>
      <c r="K648" s="72"/>
      <c r="L648" s="56"/>
      <c r="M648" s="56"/>
      <c r="N648" s="57"/>
      <c r="O648" s="56"/>
    </row>
    <row r="649" spans="2:15" ht="12.75">
      <c r="B649" s="56">
        <v>640</v>
      </c>
      <c r="I649" s="61"/>
      <c r="J649" s="58"/>
      <c r="K649" s="72"/>
      <c r="L649" s="56"/>
      <c r="M649" s="56"/>
      <c r="N649" s="57"/>
      <c r="O649" s="56"/>
    </row>
    <row r="650" spans="2:15" ht="12.75">
      <c r="B650" s="56">
        <v>641</v>
      </c>
      <c r="I650" s="61"/>
      <c r="J650" s="58"/>
      <c r="K650" s="72"/>
      <c r="L650" s="56"/>
      <c r="M650" s="56"/>
      <c r="N650" s="57"/>
      <c r="O650" s="56"/>
    </row>
    <row r="651" spans="2:15" ht="12.75">
      <c r="B651" s="56">
        <v>642</v>
      </c>
      <c r="I651" s="61"/>
      <c r="J651" s="58"/>
      <c r="K651" s="72"/>
      <c r="L651" s="56"/>
      <c r="M651" s="56"/>
      <c r="N651" s="57"/>
      <c r="O651" s="56"/>
    </row>
    <row r="652" spans="2:16" ht="12.75">
      <c r="B652" s="56">
        <v>643</v>
      </c>
      <c r="I652" s="61"/>
      <c r="J652" s="58"/>
      <c r="K652" s="72"/>
      <c r="L652" s="56"/>
      <c r="M652" s="56"/>
      <c r="O652" s="56"/>
      <c r="P652" s="56"/>
    </row>
    <row r="653" spans="2:16" ht="12.75">
      <c r="B653" s="56">
        <v>644</v>
      </c>
      <c r="I653" s="61"/>
      <c r="J653" s="58"/>
      <c r="K653" s="72"/>
      <c r="L653" s="56"/>
      <c r="M653" s="59"/>
      <c r="O653" s="56"/>
      <c r="P653" s="56"/>
    </row>
    <row r="654" spans="2:16" ht="12.75">
      <c r="B654" s="56">
        <v>645</v>
      </c>
      <c r="I654" s="61"/>
      <c r="J654" s="58"/>
      <c r="K654" s="72"/>
      <c r="L654" s="56"/>
      <c r="M654" s="56"/>
      <c r="N654" s="57"/>
      <c r="O654" s="56"/>
      <c r="P654" s="56"/>
    </row>
    <row r="655" spans="2:16" ht="12.75">
      <c r="B655" s="56">
        <v>646</v>
      </c>
      <c r="I655" s="61"/>
      <c r="J655" s="58"/>
      <c r="K655" s="72"/>
      <c r="L655" s="56"/>
      <c r="M655" s="56"/>
      <c r="N655" s="57"/>
      <c r="O655" s="56"/>
      <c r="P655" s="56"/>
    </row>
    <row r="656" spans="2:16" ht="12.75">
      <c r="B656" s="56">
        <v>647</v>
      </c>
      <c r="I656" s="61"/>
      <c r="J656" s="58"/>
      <c r="K656" s="72"/>
      <c r="L656" s="56"/>
      <c r="M656" s="56"/>
      <c r="O656" s="56"/>
      <c r="P656" s="56"/>
    </row>
    <row r="657" spans="2:16" ht="12.75">
      <c r="B657" s="56">
        <v>648</v>
      </c>
      <c r="I657" s="61"/>
      <c r="J657" s="58"/>
      <c r="K657" s="72"/>
      <c r="L657" s="56"/>
      <c r="M657" s="56"/>
      <c r="O657" s="56"/>
      <c r="P657" s="56"/>
    </row>
    <row r="658" spans="2:16" ht="12.75">
      <c r="B658" s="56">
        <v>649</v>
      </c>
      <c r="I658" s="61"/>
      <c r="J658" s="58"/>
      <c r="K658" s="72"/>
      <c r="L658" s="56"/>
      <c r="M658" s="56"/>
      <c r="O658" s="56"/>
      <c r="P658" s="56"/>
    </row>
    <row r="659" spans="2:16" ht="12.75">
      <c r="B659" s="56">
        <v>650</v>
      </c>
      <c r="I659" s="61"/>
      <c r="J659" s="58"/>
      <c r="K659" s="72"/>
      <c r="L659" s="56"/>
      <c r="M659" s="56"/>
      <c r="O659" s="56"/>
      <c r="P659" s="56"/>
    </row>
    <row r="660" spans="1:15" ht="12.75">
      <c r="A660" s="61" t="s">
        <v>10</v>
      </c>
      <c r="B660" s="56">
        <v>619</v>
      </c>
      <c r="C660" s="20" t="s">
        <v>197</v>
      </c>
      <c r="D660" s="20" t="s">
        <v>159</v>
      </c>
      <c r="E660" s="73" t="s">
        <v>198</v>
      </c>
      <c r="F660" s="1" t="s">
        <v>56</v>
      </c>
      <c r="G660" s="56" t="s">
        <v>199</v>
      </c>
      <c r="I660" s="76"/>
      <c r="J660" s="58"/>
      <c r="K660" s="1"/>
      <c r="L660" s="1"/>
      <c r="M660" s="56"/>
      <c r="N660" s="57"/>
      <c r="O660" s="56"/>
    </row>
    <row r="661" spans="2:16" ht="12.75">
      <c r="B661" s="56">
        <v>620</v>
      </c>
      <c r="C661" s="20" t="s">
        <v>200</v>
      </c>
      <c r="D661" s="20" t="s">
        <v>201</v>
      </c>
      <c r="E661" s="73" t="s">
        <v>202</v>
      </c>
      <c r="F661" s="1" t="s">
        <v>56</v>
      </c>
      <c r="G661" s="56" t="s">
        <v>203</v>
      </c>
      <c r="I661" s="76"/>
      <c r="J661" s="76"/>
      <c r="K661" s="1"/>
      <c r="L661" s="1"/>
      <c r="M661" s="56"/>
      <c r="O661" s="56"/>
      <c r="P661" s="56"/>
    </row>
    <row r="662" spans="2:16" ht="12.75">
      <c r="B662" s="56">
        <v>653</v>
      </c>
      <c r="C662" s="20" t="s">
        <v>204</v>
      </c>
      <c r="D662" s="20" t="s">
        <v>167</v>
      </c>
      <c r="E662" s="73" t="s">
        <v>205</v>
      </c>
      <c r="F662" s="1" t="s">
        <v>56</v>
      </c>
      <c r="G662" s="56" t="s">
        <v>206</v>
      </c>
      <c r="I662" s="61"/>
      <c r="J662" s="58"/>
      <c r="K662" s="72"/>
      <c r="L662" s="1"/>
      <c r="M662" s="56"/>
      <c r="O662" s="56"/>
      <c r="P662" s="56"/>
    </row>
    <row r="663" spans="2:16" ht="12.75">
      <c r="B663" s="56">
        <v>611</v>
      </c>
      <c r="C663" s="20" t="s">
        <v>207</v>
      </c>
      <c r="D663" s="20" t="s">
        <v>208</v>
      </c>
      <c r="E663" s="73" t="s">
        <v>209</v>
      </c>
      <c r="F663" s="1" t="s">
        <v>56</v>
      </c>
      <c r="G663" s="56" t="s">
        <v>210</v>
      </c>
      <c r="I663" s="76"/>
      <c r="J663" s="76"/>
      <c r="K663" s="1"/>
      <c r="L663" s="1"/>
      <c r="M663" s="56"/>
      <c r="O663" s="56"/>
      <c r="P663" s="56"/>
    </row>
    <row r="664" spans="2:16" ht="12.75">
      <c r="B664" s="56">
        <v>614</v>
      </c>
      <c r="C664" s="20" t="s">
        <v>211</v>
      </c>
      <c r="D664" s="20" t="s">
        <v>77</v>
      </c>
      <c r="E664" s="73" t="s">
        <v>212</v>
      </c>
      <c r="F664" s="1" t="s">
        <v>56</v>
      </c>
      <c r="G664" s="56" t="s">
        <v>213</v>
      </c>
      <c r="I664" s="61"/>
      <c r="J664" s="76"/>
      <c r="K664" s="56"/>
      <c r="L664" s="1"/>
      <c r="M664" s="56"/>
      <c r="O664" s="56"/>
      <c r="P664" s="56"/>
    </row>
    <row r="665" spans="2:16" ht="12.75">
      <c r="B665" s="56">
        <v>621</v>
      </c>
      <c r="C665" s="20" t="s">
        <v>214</v>
      </c>
      <c r="D665" s="20" t="s">
        <v>215</v>
      </c>
      <c r="E665" s="73" t="s">
        <v>216</v>
      </c>
      <c r="F665" s="1" t="s">
        <v>56</v>
      </c>
      <c r="G665" s="56" t="s">
        <v>217</v>
      </c>
      <c r="I665" s="76"/>
      <c r="J665" s="76"/>
      <c r="K665" s="77"/>
      <c r="L665" s="1"/>
      <c r="M665" s="56"/>
      <c r="O665" s="56"/>
      <c r="P665" s="56"/>
    </row>
    <row r="666" spans="2:13" ht="12.75">
      <c r="B666" s="56">
        <v>612</v>
      </c>
      <c r="C666" s="20" t="s">
        <v>218</v>
      </c>
      <c r="D666" s="20" t="s">
        <v>219</v>
      </c>
      <c r="E666" s="73" t="s">
        <v>220</v>
      </c>
      <c r="F666" s="1" t="s">
        <v>56</v>
      </c>
      <c r="G666" s="56" t="s">
        <v>221</v>
      </c>
      <c r="I666" s="76"/>
      <c r="J666" s="76"/>
      <c r="K666" s="1"/>
      <c r="L666" s="1"/>
      <c r="M666" s="56"/>
    </row>
    <row r="667" spans="2:15" ht="12.75">
      <c r="B667" s="56">
        <v>617</v>
      </c>
      <c r="C667" s="20" t="s">
        <v>222</v>
      </c>
      <c r="D667" s="20" t="s">
        <v>223</v>
      </c>
      <c r="E667" s="73" t="s">
        <v>224</v>
      </c>
      <c r="F667" s="1" t="s">
        <v>56</v>
      </c>
      <c r="G667" s="56" t="s">
        <v>225</v>
      </c>
      <c r="I667" s="61"/>
      <c r="K667" s="56"/>
      <c r="L667" s="1"/>
      <c r="M667" s="56"/>
      <c r="N667" s="57"/>
      <c r="O667" s="56"/>
    </row>
    <row r="668" spans="2:15" ht="12.75">
      <c r="B668" s="56">
        <v>618</v>
      </c>
      <c r="C668" s="20" t="s">
        <v>226</v>
      </c>
      <c r="D668" s="20" t="s">
        <v>223</v>
      </c>
      <c r="E668" s="73" t="s">
        <v>227</v>
      </c>
      <c r="F668" s="1" t="s">
        <v>56</v>
      </c>
      <c r="G668" s="56" t="s">
        <v>228</v>
      </c>
      <c r="I668" s="61"/>
      <c r="L668" s="1"/>
      <c r="M668" s="56"/>
      <c r="O668" s="56"/>
    </row>
    <row r="669" spans="2:15" ht="12.75">
      <c r="B669" s="56">
        <v>616</v>
      </c>
      <c r="C669" s="61" t="s">
        <v>229</v>
      </c>
      <c r="D669" s="58" t="s">
        <v>171</v>
      </c>
      <c r="E669" s="72" t="s">
        <v>230</v>
      </c>
      <c r="F669" s="1" t="s">
        <v>56</v>
      </c>
      <c r="G669" s="56" t="s">
        <v>231</v>
      </c>
      <c r="I669" s="76"/>
      <c r="J669" s="76"/>
      <c r="K669" s="1"/>
      <c r="L669" s="1"/>
      <c r="M669" s="56"/>
      <c r="O669" s="56"/>
    </row>
    <row r="670" spans="2:15" ht="12.75">
      <c r="B670" s="56">
        <v>613</v>
      </c>
      <c r="C670" s="61" t="s">
        <v>232</v>
      </c>
      <c r="D670" s="58" t="s">
        <v>171</v>
      </c>
      <c r="E670" s="72" t="s">
        <v>233</v>
      </c>
      <c r="F670" s="56" t="s">
        <v>56</v>
      </c>
      <c r="G670" s="56" t="s">
        <v>234</v>
      </c>
      <c r="I670" s="76"/>
      <c r="J670" s="76"/>
      <c r="K670" s="77"/>
      <c r="L670" s="1"/>
      <c r="M670" s="56"/>
      <c r="N670" s="57"/>
      <c r="O670" s="56"/>
    </row>
    <row r="671" spans="2:15" ht="12.75">
      <c r="B671" s="56">
        <v>622</v>
      </c>
      <c r="C671" s="61" t="s">
        <v>474</v>
      </c>
      <c r="D671" s="58" t="s">
        <v>159</v>
      </c>
      <c r="F671" s="56" t="s">
        <v>56</v>
      </c>
      <c r="I671" s="76"/>
      <c r="J671" s="58"/>
      <c r="K671" s="1"/>
      <c r="L671" s="1"/>
      <c r="M671" s="56"/>
      <c r="N671" s="57"/>
      <c r="O671" s="56"/>
    </row>
    <row r="672" spans="2:15" ht="12.75">
      <c r="B672" s="56">
        <v>663</v>
      </c>
      <c r="I672" s="76"/>
      <c r="J672" s="76"/>
      <c r="K672" s="1"/>
      <c r="L672" s="1"/>
      <c r="M672" s="56"/>
      <c r="O672" s="56"/>
    </row>
    <row r="673" spans="2:16" ht="12.75">
      <c r="B673" s="56">
        <v>664</v>
      </c>
      <c r="I673" s="76"/>
      <c r="J673" s="76"/>
      <c r="K673" s="1"/>
      <c r="L673" s="1"/>
      <c r="M673" s="56"/>
      <c r="N673" s="57"/>
      <c r="O673" s="56"/>
      <c r="P673" s="56"/>
    </row>
    <row r="674" spans="2:16" ht="12.75">
      <c r="B674" s="56">
        <v>665</v>
      </c>
      <c r="I674" s="61"/>
      <c r="K674" s="56"/>
      <c r="L674" s="1"/>
      <c r="M674" s="56"/>
      <c r="N674" s="57"/>
      <c r="O674" s="56"/>
      <c r="P674" s="56"/>
    </row>
    <row r="675" spans="2:16" ht="12.75">
      <c r="B675" s="56">
        <v>666</v>
      </c>
      <c r="I675" s="61"/>
      <c r="K675" s="56"/>
      <c r="L675" s="1"/>
      <c r="M675" s="56"/>
      <c r="N675" s="57"/>
      <c r="O675" s="56"/>
      <c r="P675" s="56"/>
    </row>
    <row r="676" spans="2:14" ht="12.75">
      <c r="B676" s="56">
        <v>667</v>
      </c>
      <c r="I676" s="76"/>
      <c r="J676" s="76"/>
      <c r="K676" s="1"/>
      <c r="L676" s="1"/>
      <c r="M676" s="56"/>
      <c r="N676" s="57"/>
    </row>
    <row r="677" spans="2:14" ht="12.75">
      <c r="B677" s="56">
        <v>668</v>
      </c>
      <c r="I677" s="76"/>
      <c r="J677" s="76"/>
      <c r="K677" s="1"/>
      <c r="L677" s="1"/>
      <c r="M677" s="56"/>
      <c r="N677" s="57"/>
    </row>
    <row r="678" spans="2:14" ht="12.75">
      <c r="B678" s="56">
        <v>669</v>
      </c>
      <c r="I678" s="61"/>
      <c r="L678" s="1"/>
      <c r="M678" s="56"/>
      <c r="N678" s="57"/>
    </row>
    <row r="679" spans="2:13" ht="12.75">
      <c r="B679" s="56">
        <v>670</v>
      </c>
      <c r="I679" s="76"/>
      <c r="J679" s="76"/>
      <c r="K679" s="1"/>
      <c r="L679" s="1"/>
      <c r="M679" s="56"/>
    </row>
    <row r="680" spans="2:13" ht="12.75">
      <c r="B680" s="56">
        <v>671</v>
      </c>
      <c r="I680" s="76"/>
      <c r="J680" s="76"/>
      <c r="K680" s="1"/>
      <c r="L680" s="1"/>
      <c r="M680" s="56"/>
    </row>
    <row r="681" spans="2:13" ht="12.75">
      <c r="B681" s="56">
        <v>672</v>
      </c>
      <c r="I681" s="76"/>
      <c r="J681" s="76"/>
      <c r="K681" s="1"/>
      <c r="L681" s="1"/>
      <c r="M681" s="56"/>
    </row>
    <row r="682" spans="2:13" ht="12.75">
      <c r="B682" s="56">
        <v>673</v>
      </c>
      <c r="I682" s="76"/>
      <c r="J682" s="76"/>
      <c r="K682" s="1"/>
      <c r="L682" s="1"/>
      <c r="M682" s="56"/>
    </row>
    <row r="683" spans="2:13" ht="12.75">
      <c r="B683" s="56">
        <v>674</v>
      </c>
      <c r="I683" s="76"/>
      <c r="J683" s="76"/>
      <c r="K683" s="1"/>
      <c r="L683" s="1"/>
      <c r="M683" s="56"/>
    </row>
    <row r="684" spans="2:13" ht="12.75">
      <c r="B684" s="56">
        <v>675</v>
      </c>
      <c r="I684" s="76"/>
      <c r="J684" s="76"/>
      <c r="K684" s="77"/>
      <c r="L684" s="1"/>
      <c r="M684" s="56"/>
    </row>
    <row r="685" spans="2:13" ht="12.75">
      <c r="B685" s="56">
        <v>676</v>
      </c>
      <c r="I685" s="76"/>
      <c r="J685" s="76"/>
      <c r="K685" s="1"/>
      <c r="L685" s="1"/>
      <c r="M685" s="56"/>
    </row>
    <row r="686" spans="2:13" ht="12.75">
      <c r="B686" s="56">
        <v>677</v>
      </c>
      <c r="M686" s="56"/>
    </row>
    <row r="687" spans="2:13" ht="12.75">
      <c r="B687" s="56">
        <v>678</v>
      </c>
      <c r="M687" s="56"/>
    </row>
    <row r="688" spans="2:13" ht="12.75">
      <c r="B688" s="56">
        <v>679</v>
      </c>
      <c r="M688" s="56"/>
    </row>
    <row r="689" spans="2:13" ht="12.75">
      <c r="B689" s="56">
        <v>680</v>
      </c>
      <c r="M689" s="56"/>
    </row>
    <row r="690" spans="2:13" ht="12.75">
      <c r="B690" s="56">
        <v>681</v>
      </c>
      <c r="M690" s="56"/>
    </row>
    <row r="691" spans="2:13" ht="12.75">
      <c r="B691" s="56">
        <v>682</v>
      </c>
      <c r="M691" s="56"/>
    </row>
    <row r="692" spans="2:13" ht="12.75">
      <c r="B692" s="56">
        <v>683</v>
      </c>
      <c r="M692" s="56"/>
    </row>
    <row r="693" spans="2:13" ht="12.75">
      <c r="B693" s="56">
        <v>684</v>
      </c>
      <c r="I693" s="61"/>
      <c r="J693" s="58"/>
      <c r="K693" s="72"/>
      <c r="L693" s="56"/>
      <c r="M693" s="56"/>
    </row>
    <row r="694" spans="2:13" ht="12.75">
      <c r="B694" s="56">
        <v>685</v>
      </c>
      <c r="I694" s="61"/>
      <c r="J694" s="58"/>
      <c r="K694" s="72"/>
      <c r="L694" s="56"/>
      <c r="M694" s="56"/>
    </row>
    <row r="695" spans="2:13" ht="12.75">
      <c r="B695" s="56">
        <v>686</v>
      </c>
      <c r="I695" s="61"/>
      <c r="J695" s="58"/>
      <c r="K695" s="72"/>
      <c r="L695" s="56"/>
      <c r="M695" s="56"/>
    </row>
    <row r="696" spans="2:17" ht="12.75">
      <c r="B696" s="56">
        <v>687</v>
      </c>
      <c r="I696" s="61"/>
      <c r="J696" s="58"/>
      <c r="K696" s="72"/>
      <c r="L696" s="56"/>
      <c r="M696" s="56"/>
      <c r="N696" s="20"/>
      <c r="O696" s="20"/>
      <c r="P696" s="20"/>
      <c r="Q696" s="20"/>
    </row>
    <row r="697" spans="2:17" ht="12.75">
      <c r="B697" s="56">
        <v>688</v>
      </c>
      <c r="I697" s="61"/>
      <c r="J697" s="58"/>
      <c r="K697" s="72"/>
      <c r="L697" s="56"/>
      <c r="M697" s="56"/>
      <c r="N697" s="20"/>
      <c r="O697" s="20"/>
      <c r="P697" s="20"/>
      <c r="Q697" s="20"/>
    </row>
    <row r="698" spans="2:17" ht="12.75">
      <c r="B698" s="56">
        <v>689</v>
      </c>
      <c r="I698" s="61"/>
      <c r="J698" s="58"/>
      <c r="K698" s="72"/>
      <c r="L698" s="56"/>
      <c r="M698" s="56"/>
      <c r="N698" s="20"/>
      <c r="O698" s="20"/>
      <c r="P698" s="20"/>
      <c r="Q698" s="20"/>
    </row>
    <row r="699" spans="2:16" ht="12.75">
      <c r="B699" s="56">
        <v>690</v>
      </c>
      <c r="I699" s="61"/>
      <c r="J699" s="58"/>
      <c r="K699" s="72"/>
      <c r="L699" s="56"/>
      <c r="M699" s="56"/>
      <c r="O699" s="56"/>
      <c r="P699" s="56"/>
    </row>
    <row r="700" spans="2:16" ht="12.75">
      <c r="B700" s="56">
        <v>691</v>
      </c>
      <c r="I700" s="61"/>
      <c r="J700" s="58"/>
      <c r="K700" s="72"/>
      <c r="L700" s="56"/>
      <c r="M700" s="56"/>
      <c r="O700" s="56"/>
      <c r="P700" s="56"/>
    </row>
    <row r="701" spans="2:15" ht="12.75">
      <c r="B701" s="56">
        <v>692</v>
      </c>
      <c r="I701" s="61"/>
      <c r="J701" s="58"/>
      <c r="K701" s="72"/>
      <c r="L701" s="56"/>
      <c r="M701" s="56"/>
      <c r="O701" s="56"/>
    </row>
    <row r="702" spans="2:16" ht="12.75">
      <c r="B702" s="56">
        <v>693</v>
      </c>
      <c r="I702" s="61"/>
      <c r="J702" s="58"/>
      <c r="K702" s="72"/>
      <c r="L702" s="56"/>
      <c r="M702" s="56"/>
      <c r="O702" s="56"/>
      <c r="P702" s="56"/>
    </row>
    <row r="703" spans="2:16" ht="12.75">
      <c r="B703" s="56">
        <v>694</v>
      </c>
      <c r="I703" s="61"/>
      <c r="J703" s="58"/>
      <c r="K703" s="72"/>
      <c r="L703" s="56"/>
      <c r="M703" s="56"/>
      <c r="N703" s="57"/>
      <c r="O703" s="56"/>
      <c r="P703" s="56"/>
    </row>
    <row r="704" spans="2:15" ht="12.75">
      <c r="B704" s="56">
        <v>695</v>
      </c>
      <c r="I704" s="61"/>
      <c r="J704" s="58"/>
      <c r="K704" s="72"/>
      <c r="L704" s="56"/>
      <c r="M704" s="56"/>
      <c r="O704" s="56"/>
    </row>
    <row r="705" spans="2:15" ht="12.75">
      <c r="B705" s="56">
        <v>696</v>
      </c>
      <c r="I705" s="61"/>
      <c r="J705" s="58"/>
      <c r="K705" s="72"/>
      <c r="L705" s="56"/>
      <c r="M705" s="56"/>
      <c r="N705" s="57"/>
      <c r="O705" s="56"/>
    </row>
    <row r="706" spans="2:15" ht="12.75">
      <c r="B706" s="56">
        <v>697</v>
      </c>
      <c r="I706" s="61"/>
      <c r="J706" s="58"/>
      <c r="K706" s="72"/>
      <c r="L706" s="56"/>
      <c r="M706" s="56"/>
      <c r="N706" s="57"/>
      <c r="O706" s="56"/>
    </row>
    <row r="707" spans="2:15" ht="12.75">
      <c r="B707" s="56">
        <v>698</v>
      </c>
      <c r="I707" s="61"/>
      <c r="J707" s="58"/>
      <c r="K707" s="72"/>
      <c r="L707" s="56"/>
      <c r="M707" s="56"/>
      <c r="N707" s="57"/>
      <c r="O707" s="56"/>
    </row>
    <row r="708" spans="2:15" ht="12.75">
      <c r="B708" s="56">
        <v>699</v>
      </c>
      <c r="I708" s="61"/>
      <c r="J708" s="58"/>
      <c r="K708" s="72"/>
      <c r="L708" s="56"/>
      <c r="M708" s="56"/>
      <c r="N708" s="57"/>
      <c r="O708" s="56"/>
    </row>
    <row r="709" spans="2:15" ht="12.75">
      <c r="B709" s="56">
        <v>700</v>
      </c>
      <c r="I709" s="61"/>
      <c r="J709" s="58"/>
      <c r="K709" s="72"/>
      <c r="L709" s="56"/>
      <c r="M709" s="56"/>
      <c r="N709" s="57"/>
      <c r="O709" s="56"/>
    </row>
    <row r="710" spans="1:15" ht="12.75">
      <c r="A710" s="61" t="s">
        <v>61</v>
      </c>
      <c r="B710" s="56">
        <v>701</v>
      </c>
      <c r="I710" s="20"/>
      <c r="J710" s="20"/>
      <c r="K710" s="73"/>
      <c r="L710" s="1"/>
      <c r="M710" s="56"/>
      <c r="N710" s="57"/>
      <c r="O710" s="56"/>
    </row>
    <row r="711" spans="2:15" ht="12.75">
      <c r="B711" s="56">
        <v>702</v>
      </c>
      <c r="I711" s="61"/>
      <c r="J711" s="58"/>
      <c r="K711" s="72"/>
      <c r="L711" s="56"/>
      <c r="M711" s="56"/>
      <c r="N711" s="57"/>
      <c r="O711" s="56"/>
    </row>
    <row r="712" spans="2:15" ht="12.75">
      <c r="B712" s="56">
        <v>703</v>
      </c>
      <c r="I712" s="61"/>
      <c r="J712" s="58"/>
      <c r="K712" s="72"/>
      <c r="L712" s="56"/>
      <c r="M712" s="56"/>
      <c r="N712" s="57"/>
      <c r="O712" s="56"/>
    </row>
    <row r="713" spans="2:15" ht="12.75">
      <c r="B713" s="56">
        <v>704</v>
      </c>
      <c r="I713" s="61"/>
      <c r="J713" s="58"/>
      <c r="K713" s="72"/>
      <c r="L713" s="56"/>
      <c r="M713" s="56"/>
      <c r="N713" s="57"/>
      <c r="O713" s="56"/>
    </row>
    <row r="714" spans="2:15" ht="12.75">
      <c r="B714" s="56">
        <v>705</v>
      </c>
      <c r="I714" s="20"/>
      <c r="J714" s="20"/>
      <c r="K714" s="73"/>
      <c r="L714" s="1"/>
      <c r="M714" s="56"/>
      <c r="N714" s="57"/>
      <c r="O714" s="56"/>
    </row>
    <row r="715" spans="2:15" ht="12.75">
      <c r="B715" s="56">
        <v>706</v>
      </c>
      <c r="I715" s="61"/>
      <c r="J715" s="58"/>
      <c r="K715" s="72"/>
      <c r="L715" s="1"/>
      <c r="M715" s="56"/>
      <c r="N715" s="57"/>
      <c r="O715" s="56"/>
    </row>
    <row r="716" spans="2:15" ht="12.75">
      <c r="B716" s="56">
        <v>707</v>
      </c>
      <c r="I716" s="61"/>
      <c r="J716" s="58"/>
      <c r="K716" s="72"/>
      <c r="L716" s="1"/>
      <c r="M716" s="56"/>
      <c r="N716" s="57"/>
      <c r="O716" s="56"/>
    </row>
    <row r="717" spans="2:15" ht="12.75">
      <c r="B717" s="56">
        <v>708</v>
      </c>
      <c r="I717" s="61"/>
      <c r="J717" s="58"/>
      <c r="K717" s="72"/>
      <c r="L717" s="1"/>
      <c r="M717" s="56"/>
      <c r="N717" s="57"/>
      <c r="O717" s="56"/>
    </row>
    <row r="718" spans="2:15" ht="12.75">
      <c r="B718" s="56">
        <v>709</v>
      </c>
      <c r="I718" s="61"/>
      <c r="J718" s="58"/>
      <c r="K718" s="72"/>
      <c r="L718" s="1"/>
      <c r="M718" s="56"/>
      <c r="N718" s="57"/>
      <c r="O718" s="56"/>
    </row>
    <row r="719" spans="2:15" ht="12.75">
      <c r="B719" s="56">
        <v>710</v>
      </c>
      <c r="I719" s="61"/>
      <c r="J719" s="58"/>
      <c r="K719" s="72"/>
      <c r="L719" s="56"/>
      <c r="M719" s="56"/>
      <c r="N719" s="57"/>
      <c r="O719" s="56"/>
    </row>
    <row r="720" spans="2:15" ht="12.75">
      <c r="B720" s="56">
        <v>711</v>
      </c>
      <c r="I720" s="61"/>
      <c r="J720" s="58"/>
      <c r="K720" s="72"/>
      <c r="L720" s="56"/>
      <c r="M720" s="56"/>
      <c r="O720" s="56"/>
    </row>
    <row r="721" spans="2:15" ht="12.75">
      <c r="B721" s="56">
        <v>712</v>
      </c>
      <c r="I721" s="61"/>
      <c r="J721" s="58"/>
      <c r="K721" s="72"/>
      <c r="L721" s="56"/>
      <c r="M721" s="56"/>
      <c r="N721" s="57"/>
      <c r="O721" s="56"/>
    </row>
    <row r="722" spans="2:15" ht="12.75">
      <c r="B722" s="56">
        <v>713</v>
      </c>
      <c r="I722" s="61"/>
      <c r="J722" s="58"/>
      <c r="K722" s="72"/>
      <c r="L722" s="56"/>
      <c r="M722" s="56"/>
      <c r="O722" s="56"/>
    </row>
    <row r="723" spans="2:15" ht="12.75">
      <c r="B723" s="56">
        <v>714</v>
      </c>
      <c r="I723" s="61"/>
      <c r="J723" s="58"/>
      <c r="K723" s="72"/>
      <c r="L723" s="56"/>
      <c r="M723" s="56"/>
      <c r="N723" s="57"/>
      <c r="O723" s="56"/>
    </row>
    <row r="724" spans="2:15" ht="12.75">
      <c r="B724" s="56">
        <v>715</v>
      </c>
      <c r="I724" s="61"/>
      <c r="J724" s="58"/>
      <c r="K724" s="72"/>
      <c r="L724" s="56"/>
      <c r="M724" s="56"/>
      <c r="O724" s="56"/>
    </row>
    <row r="725" spans="2:15" ht="12.75">
      <c r="B725" s="56">
        <v>716</v>
      </c>
      <c r="I725" s="61"/>
      <c r="J725" s="58"/>
      <c r="K725" s="72"/>
      <c r="L725" s="56"/>
      <c r="M725" s="56"/>
      <c r="N725" s="57"/>
      <c r="O725" s="56"/>
    </row>
    <row r="726" spans="2:17" ht="12.75">
      <c r="B726" s="56">
        <v>717</v>
      </c>
      <c r="I726" s="61"/>
      <c r="J726" s="58"/>
      <c r="K726" s="72"/>
      <c r="L726" s="56"/>
      <c r="M726" s="56"/>
      <c r="O726" s="58"/>
      <c r="P726" s="62"/>
      <c r="Q726" s="56"/>
    </row>
    <row r="727" spans="2:15" ht="12.75">
      <c r="B727" s="56">
        <v>718</v>
      </c>
      <c r="I727" s="61"/>
      <c r="J727" s="58"/>
      <c r="K727" s="72"/>
      <c r="L727" s="56"/>
      <c r="M727" s="56"/>
      <c r="N727" s="57"/>
      <c r="O727" s="56"/>
    </row>
    <row r="728" spans="2:15" ht="12.75">
      <c r="B728" s="56">
        <v>719</v>
      </c>
      <c r="I728" s="61"/>
      <c r="J728" s="58"/>
      <c r="K728" s="72"/>
      <c r="L728" s="56"/>
      <c r="M728" s="56"/>
      <c r="N728" s="57"/>
      <c r="O728" s="56"/>
    </row>
    <row r="729" spans="2:15" ht="12.75">
      <c r="B729" s="56">
        <v>720</v>
      </c>
      <c r="I729" s="61"/>
      <c r="J729" s="58"/>
      <c r="K729" s="72"/>
      <c r="L729" s="56"/>
      <c r="M729" s="56"/>
      <c r="N729" s="57"/>
      <c r="O729" s="56"/>
    </row>
    <row r="730" spans="2:15" ht="12.75">
      <c r="B730" s="56">
        <v>721</v>
      </c>
      <c r="I730" s="61"/>
      <c r="J730" s="58"/>
      <c r="K730" s="72"/>
      <c r="L730" s="56"/>
      <c r="M730" s="56"/>
      <c r="N730" s="57"/>
      <c r="O730" s="56"/>
    </row>
    <row r="731" spans="2:15" ht="12.75">
      <c r="B731" s="56">
        <v>722</v>
      </c>
      <c r="I731" s="61"/>
      <c r="J731" s="58"/>
      <c r="K731" s="72"/>
      <c r="L731" s="56"/>
      <c r="M731" s="56"/>
      <c r="N731" s="57"/>
      <c r="O731" s="56"/>
    </row>
    <row r="732" spans="2:15" ht="12.75">
      <c r="B732" s="56">
        <v>723</v>
      </c>
      <c r="I732" s="61"/>
      <c r="J732" s="58"/>
      <c r="K732" s="72"/>
      <c r="L732" s="56"/>
      <c r="M732" s="56"/>
      <c r="N732" s="57"/>
      <c r="O732" s="56"/>
    </row>
    <row r="733" spans="2:15" ht="12.75">
      <c r="B733" s="56">
        <v>724</v>
      </c>
      <c r="I733" s="61"/>
      <c r="J733" s="58"/>
      <c r="K733" s="72"/>
      <c r="L733" s="56"/>
      <c r="M733" s="56"/>
      <c r="N733" s="57"/>
      <c r="O733" s="56"/>
    </row>
    <row r="734" spans="2:15" ht="12.75">
      <c r="B734" s="56">
        <v>725</v>
      </c>
      <c r="I734" s="61"/>
      <c r="J734" s="58"/>
      <c r="K734" s="72"/>
      <c r="L734" s="56"/>
      <c r="M734" s="56"/>
      <c r="N734" s="57"/>
      <c r="O734" s="56"/>
    </row>
    <row r="735" spans="2:15" ht="12.75">
      <c r="B735" s="56">
        <v>726</v>
      </c>
      <c r="I735" s="61"/>
      <c r="J735" s="58"/>
      <c r="K735" s="72"/>
      <c r="L735" s="56"/>
      <c r="M735" s="56"/>
      <c r="N735" s="57"/>
      <c r="O735" s="56"/>
    </row>
    <row r="736" spans="2:15" ht="12.75">
      <c r="B736" s="56">
        <v>727</v>
      </c>
      <c r="I736" s="61"/>
      <c r="J736" s="58"/>
      <c r="K736" s="72"/>
      <c r="L736" s="56"/>
      <c r="M736" s="56"/>
      <c r="N736" s="57"/>
      <c r="O736" s="56"/>
    </row>
    <row r="737" spans="2:15" ht="12.75">
      <c r="B737" s="56">
        <v>728</v>
      </c>
      <c r="I737" s="61"/>
      <c r="J737" s="58"/>
      <c r="K737" s="72"/>
      <c r="L737" s="56"/>
      <c r="M737" s="56"/>
      <c r="N737" s="57"/>
      <c r="O737" s="56"/>
    </row>
    <row r="738" spans="2:15" ht="12.75">
      <c r="B738" s="56">
        <v>729</v>
      </c>
      <c r="I738" s="61"/>
      <c r="J738" s="58"/>
      <c r="K738" s="72"/>
      <c r="L738" s="56"/>
      <c r="M738" s="56"/>
      <c r="N738" s="57"/>
      <c r="O738" s="56"/>
    </row>
    <row r="739" spans="2:15" ht="12.75">
      <c r="B739" s="56">
        <v>730</v>
      </c>
      <c r="I739" s="61"/>
      <c r="J739" s="58"/>
      <c r="K739" s="72"/>
      <c r="L739" s="56"/>
      <c r="M739" s="56"/>
      <c r="N739" s="57"/>
      <c r="O739" s="56"/>
    </row>
    <row r="740" spans="2:15" ht="12.75">
      <c r="B740" s="56">
        <v>731</v>
      </c>
      <c r="I740" s="61"/>
      <c r="J740" s="58"/>
      <c r="K740" s="72"/>
      <c r="L740" s="56"/>
      <c r="M740" s="56"/>
      <c r="N740" s="57"/>
      <c r="O740" s="56"/>
    </row>
    <row r="741" spans="2:15" ht="12.75">
      <c r="B741" s="56">
        <v>732</v>
      </c>
      <c r="I741" s="61"/>
      <c r="J741" s="58"/>
      <c r="K741" s="72"/>
      <c r="L741" s="56"/>
      <c r="M741" s="56"/>
      <c r="N741" s="57"/>
      <c r="O741" s="56"/>
    </row>
    <row r="742" spans="2:15" ht="12.75">
      <c r="B742" s="56">
        <v>733</v>
      </c>
      <c r="I742" s="61"/>
      <c r="J742" s="58"/>
      <c r="K742" s="72"/>
      <c r="L742" s="56"/>
      <c r="M742" s="56"/>
      <c r="N742" s="57"/>
      <c r="O742" s="56"/>
    </row>
    <row r="743" spans="2:15" ht="12.75">
      <c r="B743" s="56">
        <v>734</v>
      </c>
      <c r="I743" s="61"/>
      <c r="J743" s="58"/>
      <c r="K743" s="72"/>
      <c r="L743" s="56"/>
      <c r="M743" s="56"/>
      <c r="N743" s="57"/>
      <c r="O743" s="56"/>
    </row>
    <row r="744" spans="2:15" ht="12.75">
      <c r="B744" s="56">
        <v>735</v>
      </c>
      <c r="I744" s="61"/>
      <c r="J744" s="58"/>
      <c r="K744" s="72"/>
      <c r="L744" s="56"/>
      <c r="M744" s="56"/>
      <c r="O744" s="56"/>
    </row>
    <row r="745" spans="2:15" ht="12.75">
      <c r="B745" s="56">
        <v>736</v>
      </c>
      <c r="I745" s="61"/>
      <c r="J745" s="58"/>
      <c r="K745" s="72"/>
      <c r="L745" s="56"/>
      <c r="M745" s="56"/>
      <c r="N745" s="57"/>
      <c r="O745" s="56"/>
    </row>
    <row r="746" spans="2:15" ht="12.75">
      <c r="B746" s="56">
        <v>737</v>
      </c>
      <c r="I746" s="61"/>
      <c r="J746" s="58"/>
      <c r="K746" s="72"/>
      <c r="L746" s="56"/>
      <c r="M746" s="56"/>
      <c r="O746" s="56"/>
    </row>
    <row r="747" spans="2:15" ht="12.75">
      <c r="B747" s="56">
        <v>738</v>
      </c>
      <c r="I747" s="61"/>
      <c r="J747" s="58"/>
      <c r="K747" s="72"/>
      <c r="L747" s="56"/>
      <c r="M747" s="56"/>
      <c r="O747" s="56"/>
    </row>
    <row r="748" spans="2:15" ht="12.75">
      <c r="B748" s="56">
        <v>739</v>
      </c>
      <c r="I748" s="61"/>
      <c r="J748" s="58"/>
      <c r="K748" s="72"/>
      <c r="L748" s="56"/>
      <c r="M748" s="56"/>
      <c r="O748" s="56"/>
    </row>
    <row r="749" spans="2:15" ht="12.75">
      <c r="B749" s="56">
        <v>740</v>
      </c>
      <c r="I749" s="61"/>
      <c r="J749" s="58"/>
      <c r="K749" s="72"/>
      <c r="L749" s="56"/>
      <c r="M749" s="56"/>
      <c r="N749" s="57"/>
      <c r="O749" s="56"/>
    </row>
    <row r="750" spans="2:15" ht="12.75">
      <c r="B750" s="56">
        <v>741</v>
      </c>
      <c r="I750" s="61"/>
      <c r="J750" s="58"/>
      <c r="K750" s="72"/>
      <c r="L750" s="56"/>
      <c r="M750" s="56"/>
      <c r="O750" s="56"/>
    </row>
    <row r="751" spans="2:15" ht="12.75">
      <c r="B751" s="56">
        <v>742</v>
      </c>
      <c r="I751" s="61"/>
      <c r="J751" s="58"/>
      <c r="K751" s="72"/>
      <c r="L751" s="56"/>
      <c r="M751" s="56"/>
      <c r="O751" s="56"/>
    </row>
    <row r="752" spans="2:15" ht="12.75">
      <c r="B752" s="56">
        <v>743</v>
      </c>
      <c r="I752" s="61"/>
      <c r="J752" s="58"/>
      <c r="K752" s="72"/>
      <c r="L752" s="56"/>
      <c r="M752" s="56"/>
      <c r="N752" s="57"/>
      <c r="O752" s="56"/>
    </row>
    <row r="753" spans="2:15" ht="12.75">
      <c r="B753" s="56">
        <v>744</v>
      </c>
      <c r="I753" s="61"/>
      <c r="J753" s="58"/>
      <c r="K753" s="72"/>
      <c r="L753" s="56"/>
      <c r="M753" s="56"/>
      <c r="N753" s="57"/>
      <c r="O753" s="56"/>
    </row>
    <row r="754" spans="2:15" ht="12.75">
      <c r="B754" s="56">
        <v>745</v>
      </c>
      <c r="I754" s="61"/>
      <c r="J754" s="58"/>
      <c r="K754" s="72"/>
      <c r="L754" s="56"/>
      <c r="M754" s="56"/>
      <c r="O754" s="56"/>
    </row>
    <row r="755" spans="2:15" ht="12.75">
      <c r="B755" s="56">
        <v>746</v>
      </c>
      <c r="I755" s="61"/>
      <c r="J755" s="58"/>
      <c r="K755" s="72"/>
      <c r="L755" s="56"/>
      <c r="M755" s="56"/>
      <c r="O755" s="56"/>
    </row>
    <row r="756" spans="2:15" ht="12.75">
      <c r="B756" s="56">
        <v>747</v>
      </c>
      <c r="I756" s="61"/>
      <c r="J756" s="58"/>
      <c r="K756" s="72"/>
      <c r="L756" s="56"/>
      <c r="M756" s="56"/>
      <c r="N756" s="57"/>
      <c r="O756" s="56"/>
    </row>
    <row r="757" spans="2:15" ht="12.75">
      <c r="B757" s="56">
        <v>748</v>
      </c>
      <c r="I757" s="61"/>
      <c r="J757" s="58"/>
      <c r="K757" s="72"/>
      <c r="L757" s="56"/>
      <c r="M757" s="56"/>
      <c r="N757" s="57"/>
      <c r="O757" s="56"/>
    </row>
    <row r="758" spans="2:15" ht="12.75">
      <c r="B758" s="56">
        <v>749</v>
      </c>
      <c r="I758" s="61"/>
      <c r="J758" s="58"/>
      <c r="K758" s="72"/>
      <c r="L758" s="56"/>
      <c r="M758" s="56"/>
      <c r="N758" s="57"/>
      <c r="O758" s="56"/>
    </row>
    <row r="759" spans="2:15" ht="12.75">
      <c r="B759" s="56">
        <v>750</v>
      </c>
      <c r="M759" s="56"/>
      <c r="N759" s="57"/>
      <c r="O759" s="56"/>
    </row>
    <row r="760" spans="1:15" ht="12.75">
      <c r="A760" s="61" t="s">
        <v>7</v>
      </c>
      <c r="B760" s="56">
        <v>751</v>
      </c>
      <c r="C760" s="20"/>
      <c r="D760" s="20"/>
      <c r="E760" s="73"/>
      <c r="F760" s="1" t="s">
        <v>48</v>
      </c>
      <c r="I760" s="20"/>
      <c r="J760" s="20"/>
      <c r="K760" s="73"/>
      <c r="L760" s="1"/>
      <c r="M760" s="56"/>
      <c r="O760" s="56"/>
    </row>
    <row r="761" spans="2:15" ht="12.75">
      <c r="B761" s="56">
        <v>752</v>
      </c>
      <c r="C761" s="20"/>
      <c r="D761" s="20"/>
      <c r="E761" s="73"/>
      <c r="F761" s="1"/>
      <c r="I761" s="61"/>
      <c r="J761" s="20"/>
      <c r="K761" s="72"/>
      <c r="L761" s="1"/>
      <c r="M761" s="56"/>
      <c r="O761" s="56"/>
    </row>
    <row r="762" spans="2:15" ht="12.75">
      <c r="B762" s="56">
        <v>753</v>
      </c>
      <c r="C762" s="20"/>
      <c r="D762" s="20"/>
      <c r="E762" s="73"/>
      <c r="F762" s="1"/>
      <c r="I762" s="61"/>
      <c r="J762" s="58"/>
      <c r="K762" s="72"/>
      <c r="L762" s="1"/>
      <c r="M762" s="56"/>
      <c r="N762" s="60"/>
      <c r="O762" s="56"/>
    </row>
    <row r="763" spans="2:15" ht="12.75">
      <c r="B763" s="56">
        <v>754</v>
      </c>
      <c r="C763" s="20"/>
      <c r="D763" s="20"/>
      <c r="E763" s="73"/>
      <c r="F763" s="1"/>
      <c r="I763" s="20"/>
      <c r="J763" s="20"/>
      <c r="K763" s="73"/>
      <c r="L763" s="1"/>
      <c r="M763" s="56"/>
      <c r="O763" s="56"/>
    </row>
    <row r="764" spans="2:15" ht="12.75">
      <c r="B764" s="56">
        <v>755</v>
      </c>
      <c r="C764" s="20"/>
      <c r="D764" s="20"/>
      <c r="E764" s="73"/>
      <c r="F764" s="1"/>
      <c r="I764" s="20"/>
      <c r="J764" s="20"/>
      <c r="K764" s="73"/>
      <c r="L764" s="1"/>
      <c r="M764" s="56"/>
      <c r="O764" s="56"/>
    </row>
    <row r="765" spans="2:15" ht="12.75">
      <c r="B765" s="56">
        <v>756</v>
      </c>
      <c r="C765" s="20"/>
      <c r="D765" s="20"/>
      <c r="E765" s="73"/>
      <c r="F765" s="1"/>
      <c r="I765" s="20"/>
      <c r="J765" s="20"/>
      <c r="K765" s="73"/>
      <c r="L765" s="1"/>
      <c r="M765" s="56"/>
      <c r="O765" s="56"/>
    </row>
    <row r="766" spans="2:15" ht="12.75">
      <c r="B766" s="56">
        <v>757</v>
      </c>
      <c r="C766" s="20"/>
      <c r="D766" s="20"/>
      <c r="E766" s="73"/>
      <c r="F766" s="1"/>
      <c r="I766" s="61"/>
      <c r="J766" s="58"/>
      <c r="K766" s="72"/>
      <c r="L766" s="1"/>
      <c r="M766" s="56"/>
      <c r="O766" s="56"/>
    </row>
    <row r="767" spans="2:13" ht="12.75">
      <c r="B767" s="56">
        <v>758</v>
      </c>
      <c r="D767" s="20"/>
      <c r="F767" s="1"/>
      <c r="I767" s="20"/>
      <c r="J767" s="20"/>
      <c r="K767" s="73"/>
      <c r="L767" s="1"/>
      <c r="M767" s="56"/>
    </row>
    <row r="768" spans="2:15" ht="12.75">
      <c r="B768" s="56">
        <v>759</v>
      </c>
      <c r="I768" s="61"/>
      <c r="J768" s="58"/>
      <c r="K768" s="72"/>
      <c r="L768" s="1"/>
      <c r="M768" s="56"/>
      <c r="N768" s="57"/>
      <c r="O768" s="56"/>
    </row>
    <row r="769" spans="2:15" ht="12.75">
      <c r="B769" s="56">
        <v>760</v>
      </c>
      <c r="I769" s="20"/>
      <c r="J769" s="20"/>
      <c r="K769" s="73"/>
      <c r="L769" s="1"/>
      <c r="M769" s="56"/>
      <c r="O769" s="56"/>
    </row>
    <row r="770" spans="2:15" ht="12.75">
      <c r="B770" s="56">
        <v>761</v>
      </c>
      <c r="I770" s="20"/>
      <c r="J770" s="20"/>
      <c r="K770" s="73"/>
      <c r="L770" s="1"/>
      <c r="M770" s="56"/>
      <c r="N770" s="57"/>
      <c r="O770" s="56"/>
    </row>
    <row r="771" spans="2:15" ht="12.75">
      <c r="B771" s="56">
        <v>762</v>
      </c>
      <c r="I771" s="20"/>
      <c r="J771" s="20"/>
      <c r="K771" s="73"/>
      <c r="L771" s="1"/>
      <c r="M771" s="56"/>
      <c r="N771" s="57"/>
      <c r="O771" s="56"/>
    </row>
    <row r="772" spans="2:15" ht="12.75">
      <c r="B772" s="56">
        <v>763</v>
      </c>
      <c r="I772" s="61"/>
      <c r="J772" s="58"/>
      <c r="K772" s="72"/>
      <c r="L772" s="56"/>
      <c r="M772" s="56"/>
      <c r="N772" s="57"/>
      <c r="O772" s="56"/>
    </row>
    <row r="773" spans="2:15" ht="12.75">
      <c r="B773" s="56">
        <v>764</v>
      </c>
      <c r="I773" s="61"/>
      <c r="J773" s="58"/>
      <c r="K773" s="72"/>
      <c r="L773" s="56"/>
      <c r="M773" s="56"/>
      <c r="N773" s="57"/>
      <c r="O773" s="56"/>
    </row>
    <row r="774" spans="2:15" ht="12.75">
      <c r="B774" s="56">
        <v>765</v>
      </c>
      <c r="I774" s="61"/>
      <c r="J774" s="58"/>
      <c r="K774" s="72"/>
      <c r="L774" s="56"/>
      <c r="M774" s="56"/>
      <c r="O774" s="56"/>
    </row>
    <row r="775" spans="2:15" ht="12.75">
      <c r="B775" s="56">
        <v>766</v>
      </c>
      <c r="I775" s="61"/>
      <c r="J775" s="58"/>
      <c r="K775" s="72"/>
      <c r="L775" s="56"/>
      <c r="M775" s="56"/>
      <c r="N775" s="57"/>
      <c r="O775" s="56"/>
    </row>
    <row r="776" spans="2:17" ht="12.75">
      <c r="B776" s="56">
        <v>767</v>
      </c>
      <c r="I776" s="61"/>
      <c r="J776" s="58"/>
      <c r="K776" s="72"/>
      <c r="L776" s="56"/>
      <c r="M776" s="56"/>
      <c r="O776" s="58"/>
      <c r="P776" s="62"/>
      <c r="Q776" s="56"/>
    </row>
    <row r="777" spans="2:17" ht="12.75">
      <c r="B777" s="56">
        <v>768</v>
      </c>
      <c r="I777" s="61"/>
      <c r="J777" s="58"/>
      <c r="K777" s="72"/>
      <c r="L777" s="56"/>
      <c r="M777" s="56"/>
      <c r="O777" s="58"/>
      <c r="P777" s="62"/>
      <c r="Q777" s="56"/>
    </row>
    <row r="778" spans="2:17" ht="12.75">
      <c r="B778" s="56">
        <v>769</v>
      </c>
      <c r="I778" s="61"/>
      <c r="J778" s="58"/>
      <c r="K778" s="72"/>
      <c r="L778" s="56"/>
      <c r="M778" s="56"/>
      <c r="O778" s="58"/>
      <c r="P778" s="62"/>
      <c r="Q778" s="56"/>
    </row>
    <row r="779" spans="2:17" ht="12.75">
      <c r="B779" s="56">
        <v>770</v>
      </c>
      <c r="I779" s="61"/>
      <c r="J779" s="58"/>
      <c r="K779" s="72"/>
      <c r="L779" s="56"/>
      <c r="M779" s="56"/>
      <c r="O779" s="58"/>
      <c r="P779" s="62"/>
      <c r="Q779" s="56"/>
    </row>
    <row r="780" spans="2:17" ht="12.75">
      <c r="B780" s="56">
        <v>771</v>
      </c>
      <c r="I780" s="61"/>
      <c r="J780" s="58"/>
      <c r="K780" s="72"/>
      <c r="L780" s="56"/>
      <c r="M780" s="56"/>
      <c r="O780" s="58"/>
      <c r="P780" s="62"/>
      <c r="Q780" s="56"/>
    </row>
    <row r="781" spans="2:17" ht="12.75">
      <c r="B781" s="56">
        <v>772</v>
      </c>
      <c r="I781" s="61"/>
      <c r="J781" s="58"/>
      <c r="K781" s="72"/>
      <c r="L781" s="56"/>
      <c r="M781" s="56"/>
      <c r="O781" s="58"/>
      <c r="P781" s="62"/>
      <c r="Q781" s="56"/>
    </row>
    <row r="782" spans="2:17" ht="12.75">
      <c r="B782" s="56">
        <v>773</v>
      </c>
      <c r="I782" s="61"/>
      <c r="J782" s="58"/>
      <c r="K782" s="72"/>
      <c r="L782" s="56"/>
      <c r="M782" s="56"/>
      <c r="O782" s="58"/>
      <c r="P782" s="62"/>
      <c r="Q782" s="56"/>
    </row>
    <row r="783" spans="2:17" ht="12.75">
      <c r="B783" s="56">
        <v>774</v>
      </c>
      <c r="I783" s="61"/>
      <c r="J783" s="58"/>
      <c r="K783" s="72"/>
      <c r="L783" s="56"/>
      <c r="M783" s="56"/>
      <c r="O783" s="58"/>
      <c r="P783" s="62"/>
      <c r="Q783" s="56"/>
    </row>
    <row r="784" spans="2:15" ht="12.75">
      <c r="B784" s="56">
        <v>775</v>
      </c>
      <c r="I784" s="61"/>
      <c r="J784" s="58"/>
      <c r="K784" s="72"/>
      <c r="L784" s="56"/>
      <c r="M784" s="56"/>
      <c r="N784" s="57"/>
      <c r="O784" s="56"/>
    </row>
    <row r="785" spans="2:15" ht="12.75">
      <c r="B785" s="56">
        <v>776</v>
      </c>
      <c r="I785" s="61"/>
      <c r="J785" s="58"/>
      <c r="K785" s="72"/>
      <c r="L785" s="56"/>
      <c r="M785" s="56"/>
      <c r="N785" s="57"/>
      <c r="O785" s="56"/>
    </row>
    <row r="786" spans="2:15" ht="12.75">
      <c r="B786" s="56">
        <v>777</v>
      </c>
      <c r="I786" s="61"/>
      <c r="J786" s="58"/>
      <c r="K786" s="72"/>
      <c r="L786" s="56"/>
      <c r="M786" s="56"/>
      <c r="N786" s="57"/>
      <c r="O786" s="56"/>
    </row>
    <row r="787" spans="2:15" ht="12.75">
      <c r="B787" s="56">
        <v>778</v>
      </c>
      <c r="I787" s="61"/>
      <c r="J787" s="58"/>
      <c r="K787" s="72"/>
      <c r="L787" s="56"/>
      <c r="M787" s="56"/>
      <c r="N787" s="57"/>
      <c r="O787" s="56"/>
    </row>
    <row r="788" spans="2:15" ht="12.75">
      <c r="B788" s="56">
        <v>779</v>
      </c>
      <c r="I788" s="61"/>
      <c r="J788" s="58"/>
      <c r="K788" s="72"/>
      <c r="L788" s="56"/>
      <c r="M788" s="56"/>
      <c r="N788" s="57"/>
      <c r="O788" s="56"/>
    </row>
    <row r="789" spans="2:15" ht="12.75">
      <c r="B789" s="56">
        <v>780</v>
      </c>
      <c r="I789" s="61"/>
      <c r="J789" s="58"/>
      <c r="K789" s="72"/>
      <c r="L789" s="56"/>
      <c r="M789" s="56"/>
      <c r="N789" s="57"/>
      <c r="O789" s="56"/>
    </row>
    <row r="790" spans="2:15" ht="12.75">
      <c r="B790" s="56">
        <v>781</v>
      </c>
      <c r="I790" s="61"/>
      <c r="J790" s="58"/>
      <c r="K790" s="72"/>
      <c r="L790" s="56"/>
      <c r="M790" s="56"/>
      <c r="N790" s="57"/>
      <c r="O790" s="56"/>
    </row>
    <row r="791" spans="2:15" ht="12.75">
      <c r="B791" s="56">
        <v>782</v>
      </c>
      <c r="I791" s="61"/>
      <c r="J791" s="58"/>
      <c r="K791" s="72"/>
      <c r="L791" s="56"/>
      <c r="M791" s="56"/>
      <c r="N791" s="57"/>
      <c r="O791" s="56"/>
    </row>
    <row r="792" spans="2:15" ht="12.75">
      <c r="B792" s="56">
        <v>783</v>
      </c>
      <c r="I792" s="61"/>
      <c r="J792" s="58"/>
      <c r="K792" s="72"/>
      <c r="L792" s="56"/>
      <c r="M792" s="56"/>
      <c r="N792" s="57"/>
      <c r="O792" s="56"/>
    </row>
    <row r="793" spans="2:15" ht="12.75">
      <c r="B793" s="56">
        <v>784</v>
      </c>
      <c r="I793" s="61"/>
      <c r="J793" s="58"/>
      <c r="K793" s="72"/>
      <c r="L793" s="56"/>
      <c r="M793" s="56"/>
      <c r="N793" s="57"/>
      <c r="O793" s="56"/>
    </row>
    <row r="794" spans="2:15" ht="12.75">
      <c r="B794" s="56">
        <v>785</v>
      </c>
      <c r="I794" s="61"/>
      <c r="J794" s="58"/>
      <c r="K794" s="72"/>
      <c r="L794" s="56"/>
      <c r="M794" s="56"/>
      <c r="N794" s="57"/>
      <c r="O794" s="56"/>
    </row>
    <row r="795" spans="2:15" ht="12.75">
      <c r="B795" s="56">
        <v>786</v>
      </c>
      <c r="I795" s="61"/>
      <c r="J795" s="58"/>
      <c r="K795" s="72"/>
      <c r="L795" s="56"/>
      <c r="M795" s="56"/>
      <c r="N795" s="57"/>
      <c r="O795" s="56"/>
    </row>
    <row r="796" spans="2:15" ht="12.75">
      <c r="B796" s="56">
        <v>787</v>
      </c>
      <c r="I796" s="61"/>
      <c r="J796" s="58"/>
      <c r="K796" s="72"/>
      <c r="L796" s="56"/>
      <c r="M796" s="56"/>
      <c r="N796" s="57"/>
      <c r="O796" s="56"/>
    </row>
    <row r="797" spans="2:15" ht="12.75">
      <c r="B797" s="56">
        <v>788</v>
      </c>
      <c r="I797" s="61"/>
      <c r="J797" s="58"/>
      <c r="K797" s="72"/>
      <c r="L797" s="56"/>
      <c r="M797" s="56"/>
      <c r="N797" s="57"/>
      <c r="O797" s="56"/>
    </row>
    <row r="798" spans="2:15" ht="12.75">
      <c r="B798" s="56">
        <v>789</v>
      </c>
      <c r="I798" s="61"/>
      <c r="J798" s="58"/>
      <c r="K798" s="72"/>
      <c r="L798" s="56"/>
      <c r="M798" s="56"/>
      <c r="N798" s="57"/>
      <c r="O798" s="56"/>
    </row>
    <row r="799" spans="2:15" ht="12.75">
      <c r="B799" s="56">
        <v>790</v>
      </c>
      <c r="I799" s="61"/>
      <c r="J799" s="58"/>
      <c r="K799" s="72"/>
      <c r="L799" s="56"/>
      <c r="M799" s="56"/>
      <c r="N799" s="57"/>
      <c r="O799" s="56"/>
    </row>
    <row r="800" spans="2:15" ht="12.75">
      <c r="B800" s="56">
        <v>791</v>
      </c>
      <c r="I800" s="61"/>
      <c r="J800" s="58"/>
      <c r="K800" s="72"/>
      <c r="L800" s="56"/>
      <c r="M800" s="56"/>
      <c r="N800" s="57"/>
      <c r="O800" s="56"/>
    </row>
    <row r="801" spans="2:15" ht="12.75">
      <c r="B801" s="56">
        <v>792</v>
      </c>
      <c r="I801" s="61"/>
      <c r="J801" s="58"/>
      <c r="K801" s="72"/>
      <c r="L801" s="56"/>
      <c r="M801" s="56"/>
      <c r="N801" s="57"/>
      <c r="O801" s="56"/>
    </row>
    <row r="802" spans="2:15" ht="12.75">
      <c r="B802" s="56">
        <v>793</v>
      </c>
      <c r="I802" s="61"/>
      <c r="J802" s="58"/>
      <c r="K802" s="72"/>
      <c r="L802" s="56"/>
      <c r="M802" s="56"/>
      <c r="N802" s="57"/>
      <c r="O802" s="56"/>
    </row>
    <row r="803" spans="2:15" ht="12.75">
      <c r="B803" s="56">
        <v>794</v>
      </c>
      <c r="I803" s="61"/>
      <c r="J803" s="58"/>
      <c r="K803" s="72"/>
      <c r="L803" s="56"/>
      <c r="M803" s="56"/>
      <c r="N803" s="57"/>
      <c r="O803" s="56"/>
    </row>
    <row r="804" spans="2:15" ht="12.75">
      <c r="B804" s="56">
        <v>795</v>
      </c>
      <c r="I804" s="61"/>
      <c r="J804" s="58"/>
      <c r="K804" s="72"/>
      <c r="L804" s="56"/>
      <c r="M804" s="56"/>
      <c r="N804" s="57"/>
      <c r="O804" s="56"/>
    </row>
    <row r="805" spans="2:15" ht="12.75">
      <c r="B805" s="56">
        <v>796</v>
      </c>
      <c r="I805" s="61"/>
      <c r="J805" s="58"/>
      <c r="K805" s="72"/>
      <c r="L805" s="56"/>
      <c r="M805" s="56"/>
      <c r="N805" s="57"/>
      <c r="O805" s="56"/>
    </row>
    <row r="806" spans="2:15" ht="12.75">
      <c r="B806" s="56">
        <v>797</v>
      </c>
      <c r="I806" s="61"/>
      <c r="J806" s="58"/>
      <c r="K806" s="72"/>
      <c r="L806" s="56"/>
      <c r="M806" s="56"/>
      <c r="N806" s="57"/>
      <c r="O806" s="56"/>
    </row>
    <row r="807" spans="2:15" ht="12.75">
      <c r="B807" s="56">
        <v>798</v>
      </c>
      <c r="I807" s="61"/>
      <c r="J807" s="58"/>
      <c r="K807" s="72"/>
      <c r="L807" s="56"/>
      <c r="M807" s="56"/>
      <c r="N807" s="57"/>
      <c r="O807" s="56"/>
    </row>
    <row r="808" spans="2:15" ht="12.75">
      <c r="B808" s="56">
        <v>799</v>
      </c>
      <c r="I808" s="61"/>
      <c r="J808" s="58"/>
      <c r="K808" s="72"/>
      <c r="L808" s="56"/>
      <c r="M808" s="56"/>
      <c r="N808" s="57"/>
      <c r="O808" s="56"/>
    </row>
    <row r="809" spans="2:15" ht="12.75">
      <c r="B809" s="56">
        <v>800</v>
      </c>
      <c r="I809" s="61"/>
      <c r="J809" s="58"/>
      <c r="K809" s="72"/>
      <c r="L809" s="56"/>
      <c r="M809" s="56"/>
      <c r="N809" s="57"/>
      <c r="O809" s="56"/>
    </row>
    <row r="810" spans="1:15" ht="12.75">
      <c r="A810" s="61" t="s">
        <v>8</v>
      </c>
      <c r="B810" s="56">
        <v>801</v>
      </c>
      <c r="C810" s="20"/>
      <c r="D810" s="20"/>
      <c r="E810" s="73"/>
      <c r="F810" s="1" t="s">
        <v>57</v>
      </c>
      <c r="I810" s="61"/>
      <c r="J810" s="58"/>
      <c r="K810" s="72"/>
      <c r="L810" s="1"/>
      <c r="M810" s="56"/>
      <c r="N810" s="57"/>
      <c r="O810" s="56"/>
    </row>
    <row r="811" spans="2:15" ht="12.75">
      <c r="B811" s="56">
        <v>802</v>
      </c>
      <c r="C811" s="20"/>
      <c r="D811" s="20"/>
      <c r="E811" s="73"/>
      <c r="F811" s="1"/>
      <c r="I811" s="20"/>
      <c r="J811" s="20"/>
      <c r="K811" s="73"/>
      <c r="L811" s="1"/>
      <c r="M811" s="56"/>
      <c r="N811" s="57"/>
      <c r="O811" s="56"/>
    </row>
    <row r="812" spans="2:15" ht="12.75">
      <c r="B812" s="56">
        <v>803</v>
      </c>
      <c r="C812" s="20"/>
      <c r="D812" s="20"/>
      <c r="E812" s="73"/>
      <c r="F812" s="1"/>
      <c r="I812" s="20"/>
      <c r="J812" s="20"/>
      <c r="K812" s="73"/>
      <c r="L812" s="1"/>
      <c r="M812" s="56"/>
      <c r="N812" s="57"/>
      <c r="O812" s="56"/>
    </row>
    <row r="813" spans="2:15" ht="12.75">
      <c r="B813" s="56">
        <v>804</v>
      </c>
      <c r="C813" s="20"/>
      <c r="D813" s="20"/>
      <c r="E813" s="73"/>
      <c r="F813" s="1"/>
      <c r="I813" s="20"/>
      <c r="J813" s="20"/>
      <c r="K813" s="73"/>
      <c r="L813" s="1"/>
      <c r="M813" s="56"/>
      <c r="N813" s="57"/>
      <c r="O813" s="56"/>
    </row>
    <row r="814" spans="2:15" ht="12.75">
      <c r="B814" s="56">
        <v>805</v>
      </c>
      <c r="C814" s="20"/>
      <c r="D814" s="20"/>
      <c r="E814" s="73"/>
      <c r="F814" s="1"/>
      <c r="I814" s="61"/>
      <c r="J814" s="58"/>
      <c r="K814" s="72"/>
      <c r="L814" s="1"/>
      <c r="M814" s="56"/>
      <c r="N814" s="57"/>
      <c r="O814" s="56"/>
    </row>
    <row r="815" spans="2:15" ht="12.75">
      <c r="B815" s="56">
        <v>806</v>
      </c>
      <c r="C815" s="20"/>
      <c r="D815" s="20"/>
      <c r="E815" s="73"/>
      <c r="F815" s="1"/>
      <c r="I815" s="20"/>
      <c r="J815" s="20"/>
      <c r="K815" s="73"/>
      <c r="L815" s="1"/>
      <c r="M815" s="56"/>
      <c r="N815" s="57"/>
      <c r="O815" s="56"/>
    </row>
    <row r="816" spans="2:15" ht="12.75">
      <c r="B816" s="56">
        <v>807</v>
      </c>
      <c r="C816" s="20"/>
      <c r="D816" s="20"/>
      <c r="E816" s="73"/>
      <c r="F816" s="1"/>
      <c r="I816" s="61"/>
      <c r="J816" s="58"/>
      <c r="K816" s="72"/>
      <c r="L816" s="1"/>
      <c r="M816" s="56"/>
      <c r="N816" s="57"/>
      <c r="O816" s="56"/>
    </row>
    <row r="817" spans="2:15" ht="12.75">
      <c r="B817" s="56">
        <v>808</v>
      </c>
      <c r="D817" s="20"/>
      <c r="F817" s="1"/>
      <c r="I817" s="61"/>
      <c r="J817" s="58"/>
      <c r="K817" s="72"/>
      <c r="L817" s="1"/>
      <c r="M817" s="56"/>
      <c r="N817" s="57"/>
      <c r="O817" s="56"/>
    </row>
    <row r="818" spans="2:15" ht="12.75">
      <c r="B818" s="56">
        <v>809</v>
      </c>
      <c r="I818" s="61"/>
      <c r="J818" s="58"/>
      <c r="K818" s="72"/>
      <c r="L818" s="1"/>
      <c r="M818" s="56"/>
      <c r="N818" s="57"/>
      <c r="O818" s="56"/>
    </row>
    <row r="819" spans="2:15" ht="12.75">
      <c r="B819" s="56">
        <v>810</v>
      </c>
      <c r="I819" s="20"/>
      <c r="J819" s="20"/>
      <c r="K819" s="73"/>
      <c r="L819" s="1"/>
      <c r="M819" s="56"/>
      <c r="N819" s="57"/>
      <c r="O819" s="56"/>
    </row>
    <row r="820" spans="2:15" ht="12.75">
      <c r="B820" s="56">
        <v>811</v>
      </c>
      <c r="I820" s="61"/>
      <c r="J820" s="58"/>
      <c r="K820" s="72"/>
      <c r="L820" s="1"/>
      <c r="M820" s="56"/>
      <c r="N820" s="57"/>
      <c r="O820" s="56"/>
    </row>
    <row r="821" spans="2:15" ht="12.75">
      <c r="B821" s="56">
        <v>812</v>
      </c>
      <c r="I821" s="61"/>
      <c r="J821" s="58"/>
      <c r="K821" s="72"/>
      <c r="L821" s="1"/>
      <c r="M821" s="56"/>
      <c r="N821" s="57"/>
      <c r="O821" s="56"/>
    </row>
    <row r="822" spans="2:13" ht="12.75">
      <c r="B822" s="56">
        <v>813</v>
      </c>
      <c r="I822" s="61"/>
      <c r="J822" s="58"/>
      <c r="K822" s="72"/>
      <c r="L822" s="1"/>
      <c r="M822" s="56"/>
    </row>
    <row r="823" spans="2:15" ht="12.75">
      <c r="B823" s="56">
        <v>814</v>
      </c>
      <c r="I823" s="20"/>
      <c r="J823" s="20"/>
      <c r="K823" s="73"/>
      <c r="L823" s="1"/>
      <c r="M823" s="56"/>
      <c r="N823" s="57"/>
      <c r="O823" s="56"/>
    </row>
    <row r="824" spans="2:15" ht="12.75">
      <c r="B824" s="56">
        <v>815</v>
      </c>
      <c r="I824" s="61"/>
      <c r="J824" s="58"/>
      <c r="K824" s="72"/>
      <c r="L824" s="1"/>
      <c r="M824" s="56"/>
      <c r="N824" s="57"/>
      <c r="O824" s="56"/>
    </row>
    <row r="825" spans="2:15" ht="12.75">
      <c r="B825" s="56">
        <v>816</v>
      </c>
      <c r="I825" s="61"/>
      <c r="J825" s="58"/>
      <c r="K825" s="72"/>
      <c r="L825" s="1"/>
      <c r="M825" s="56"/>
      <c r="N825" s="57"/>
      <c r="O825" s="56"/>
    </row>
    <row r="826" spans="2:17" ht="12.75">
      <c r="B826" s="56">
        <v>817</v>
      </c>
      <c r="I826" s="61"/>
      <c r="J826" s="58"/>
      <c r="K826" s="72"/>
      <c r="L826" s="1"/>
      <c r="M826" s="56"/>
      <c r="O826" s="58"/>
      <c r="P826" s="62"/>
      <c r="Q826" s="56"/>
    </row>
    <row r="827" spans="2:17" ht="12.75">
      <c r="B827" s="56">
        <v>818</v>
      </c>
      <c r="I827" s="61"/>
      <c r="J827" s="58"/>
      <c r="K827" s="72"/>
      <c r="L827" s="1"/>
      <c r="M827" s="56"/>
      <c r="O827" s="58"/>
      <c r="P827" s="62"/>
      <c r="Q827" s="56"/>
    </row>
    <row r="828" spans="2:13" ht="12.75">
      <c r="B828" s="56">
        <v>819</v>
      </c>
      <c r="I828" s="61"/>
      <c r="J828" s="58"/>
      <c r="K828" s="72"/>
      <c r="L828" s="1"/>
      <c r="M828" s="56"/>
    </row>
    <row r="829" spans="2:17" ht="12.75">
      <c r="B829" s="56">
        <v>820</v>
      </c>
      <c r="I829" s="61"/>
      <c r="J829" s="58"/>
      <c r="K829" s="72"/>
      <c r="L829" s="1"/>
      <c r="M829" s="56"/>
      <c r="O829" s="58"/>
      <c r="P829" s="62"/>
      <c r="Q829" s="56"/>
    </row>
    <row r="830" spans="2:13" ht="12.75">
      <c r="B830" s="56">
        <v>821</v>
      </c>
      <c r="I830" s="61"/>
      <c r="J830" s="58"/>
      <c r="K830" s="72"/>
      <c r="L830" s="1"/>
      <c r="M830" s="56"/>
    </row>
    <row r="831" spans="2:13" ht="12.75">
      <c r="B831" s="56">
        <v>822</v>
      </c>
      <c r="I831" s="61"/>
      <c r="J831" s="58"/>
      <c r="K831" s="72"/>
      <c r="L831" s="1"/>
      <c r="M831" s="56"/>
    </row>
    <row r="832" spans="2:17" ht="12.75">
      <c r="B832" s="56">
        <v>823</v>
      </c>
      <c r="I832" s="61"/>
      <c r="J832" s="58"/>
      <c r="K832" s="72"/>
      <c r="L832" s="1"/>
      <c r="M832" s="56"/>
      <c r="O832" s="58"/>
      <c r="P832" s="62"/>
      <c r="Q832" s="56"/>
    </row>
    <row r="833" spans="2:17" ht="12.75">
      <c r="B833" s="56">
        <v>824</v>
      </c>
      <c r="I833" s="61"/>
      <c r="J833" s="58"/>
      <c r="K833" s="72"/>
      <c r="L833" s="1"/>
      <c r="M833" s="56"/>
      <c r="O833" s="58"/>
      <c r="P833" s="62"/>
      <c r="Q833" s="56"/>
    </row>
    <row r="834" spans="2:17" ht="12.75">
      <c r="B834" s="56">
        <v>825</v>
      </c>
      <c r="I834" s="20"/>
      <c r="J834" s="20"/>
      <c r="K834" s="73"/>
      <c r="L834" s="1"/>
      <c r="M834" s="56"/>
      <c r="O834" s="58"/>
      <c r="P834" s="62"/>
      <c r="Q834" s="56"/>
    </row>
    <row r="835" spans="2:17" ht="12.75">
      <c r="B835" s="56">
        <v>826</v>
      </c>
      <c r="I835" s="61"/>
      <c r="J835" s="20"/>
      <c r="K835" s="72"/>
      <c r="L835" s="1"/>
      <c r="M835" s="56"/>
      <c r="O835" s="58"/>
      <c r="P835" s="62"/>
      <c r="Q835" s="56"/>
    </row>
    <row r="836" spans="2:17" ht="12.75">
      <c r="B836" s="56">
        <v>827</v>
      </c>
      <c r="I836" s="61"/>
      <c r="J836" s="58"/>
      <c r="K836" s="72"/>
      <c r="L836" s="1"/>
      <c r="M836" s="56"/>
      <c r="O836" s="58"/>
      <c r="P836" s="62"/>
      <c r="Q836" s="56"/>
    </row>
    <row r="837" spans="2:17" ht="12.75">
      <c r="B837" s="56">
        <v>828</v>
      </c>
      <c r="I837" s="61"/>
      <c r="J837" s="58"/>
      <c r="K837" s="72"/>
      <c r="L837" s="1"/>
      <c r="M837" s="56"/>
      <c r="O837" s="58"/>
      <c r="P837" s="62"/>
      <c r="Q837" s="56"/>
    </row>
    <row r="838" spans="2:17" ht="12.75">
      <c r="B838" s="56">
        <v>829</v>
      </c>
      <c r="I838" s="61"/>
      <c r="J838" s="58"/>
      <c r="K838" s="72"/>
      <c r="L838" s="1"/>
      <c r="M838" s="56"/>
      <c r="O838" s="58"/>
      <c r="P838" s="62"/>
      <c r="Q838" s="56"/>
    </row>
    <row r="839" spans="2:17" ht="12.75">
      <c r="B839" s="56">
        <v>830</v>
      </c>
      <c r="I839" s="61"/>
      <c r="J839" s="58"/>
      <c r="K839" s="72"/>
      <c r="L839" s="1"/>
      <c r="M839" s="56"/>
      <c r="O839" s="58"/>
      <c r="P839" s="62"/>
      <c r="Q839" s="56"/>
    </row>
    <row r="840" spans="2:17" ht="12.75">
      <c r="B840" s="56">
        <v>831</v>
      </c>
      <c r="I840" s="61"/>
      <c r="J840" s="58"/>
      <c r="K840" s="72"/>
      <c r="L840" s="1"/>
      <c r="M840" s="56"/>
      <c r="O840" s="58"/>
      <c r="P840" s="62"/>
      <c r="Q840" s="56"/>
    </row>
    <row r="841" spans="2:17" ht="12.75">
      <c r="B841" s="56">
        <v>832</v>
      </c>
      <c r="I841" s="61"/>
      <c r="J841" s="58"/>
      <c r="K841" s="72"/>
      <c r="L841" s="56"/>
      <c r="M841" s="56"/>
      <c r="O841" s="58"/>
      <c r="P841" s="62"/>
      <c r="Q841" s="56"/>
    </row>
    <row r="842" spans="2:15" ht="12.75">
      <c r="B842" s="56">
        <v>833</v>
      </c>
      <c r="I842" s="61"/>
      <c r="J842" s="58"/>
      <c r="K842" s="72"/>
      <c r="L842" s="1"/>
      <c r="M842" s="56"/>
      <c r="O842" s="56"/>
    </row>
    <row r="843" spans="2:15" ht="12.75">
      <c r="B843" s="56">
        <v>834</v>
      </c>
      <c r="I843" s="61"/>
      <c r="J843" s="58"/>
      <c r="K843" s="72"/>
      <c r="L843" s="56"/>
      <c r="M843" s="56"/>
      <c r="O843" s="56"/>
    </row>
    <row r="844" spans="2:15" ht="12.75">
      <c r="B844" s="56">
        <v>835</v>
      </c>
      <c r="I844" s="61"/>
      <c r="J844" s="58"/>
      <c r="K844" s="72"/>
      <c r="L844" s="56"/>
      <c r="M844" s="56"/>
      <c r="O844" s="56"/>
    </row>
    <row r="845" spans="2:15" ht="12.75">
      <c r="B845" s="56">
        <v>836</v>
      </c>
      <c r="I845" s="61"/>
      <c r="J845" s="58"/>
      <c r="K845" s="72"/>
      <c r="L845" s="56"/>
      <c r="M845" s="56"/>
      <c r="O845" s="56"/>
    </row>
    <row r="846" spans="2:15" ht="12.75">
      <c r="B846" s="56">
        <v>837</v>
      </c>
      <c r="I846" s="61"/>
      <c r="J846" s="58"/>
      <c r="K846" s="72"/>
      <c r="L846" s="56"/>
      <c r="M846" s="56"/>
      <c r="O846" s="56"/>
    </row>
    <row r="847" spans="2:15" ht="12.75">
      <c r="B847" s="56">
        <v>838</v>
      </c>
      <c r="I847" s="61"/>
      <c r="J847" s="58"/>
      <c r="K847" s="72"/>
      <c r="L847" s="56"/>
      <c r="M847" s="56"/>
      <c r="N847" s="60"/>
      <c r="O847" s="56"/>
    </row>
    <row r="848" spans="2:15" ht="12.75">
      <c r="B848" s="56">
        <v>839</v>
      </c>
      <c r="I848" s="61"/>
      <c r="J848" s="58"/>
      <c r="K848" s="72"/>
      <c r="L848" s="56"/>
      <c r="M848" s="56"/>
      <c r="N848" s="57"/>
      <c r="O848" s="56"/>
    </row>
    <row r="849" spans="2:15" ht="12.75">
      <c r="B849" s="56">
        <v>840</v>
      </c>
      <c r="I849" s="61"/>
      <c r="J849" s="58"/>
      <c r="K849" s="72"/>
      <c r="L849" s="56"/>
      <c r="M849" s="56"/>
      <c r="N849" s="57"/>
      <c r="O849" s="56"/>
    </row>
    <row r="850" spans="2:15" ht="12.75">
      <c r="B850" s="56">
        <v>841</v>
      </c>
      <c r="I850" s="61"/>
      <c r="J850" s="58"/>
      <c r="K850" s="72"/>
      <c r="L850" s="56"/>
      <c r="M850" s="56"/>
      <c r="O850" s="56"/>
    </row>
    <row r="851" spans="2:15" ht="12.75">
      <c r="B851" s="56">
        <v>842</v>
      </c>
      <c r="I851" s="61"/>
      <c r="J851" s="58"/>
      <c r="K851" s="72"/>
      <c r="L851" s="56"/>
      <c r="M851" s="56"/>
      <c r="O851" s="56"/>
    </row>
    <row r="852" spans="2:15" ht="12.75">
      <c r="B852" s="56">
        <v>843</v>
      </c>
      <c r="I852" s="61"/>
      <c r="J852" s="58"/>
      <c r="K852" s="72"/>
      <c r="L852" s="56"/>
      <c r="M852" s="56"/>
      <c r="N852" s="57"/>
      <c r="O852" s="56"/>
    </row>
    <row r="853" spans="2:15" ht="12.75">
      <c r="B853" s="56">
        <v>844</v>
      </c>
      <c r="I853" s="61"/>
      <c r="J853" s="58"/>
      <c r="K853" s="72"/>
      <c r="L853" s="56"/>
      <c r="M853" s="56"/>
      <c r="N853" s="57"/>
      <c r="O853" s="56"/>
    </row>
    <row r="854" spans="2:15" ht="12.75">
      <c r="B854" s="56">
        <v>845</v>
      </c>
      <c r="I854" s="61"/>
      <c r="J854" s="58"/>
      <c r="K854" s="72"/>
      <c r="L854" s="56"/>
      <c r="M854" s="56"/>
      <c r="N854" s="57"/>
      <c r="O854" s="56"/>
    </row>
    <row r="855" spans="2:15" ht="12.75">
      <c r="B855" s="56">
        <v>846</v>
      </c>
      <c r="I855" s="61"/>
      <c r="J855" s="58"/>
      <c r="K855" s="72"/>
      <c r="L855" s="56"/>
      <c r="M855" s="56"/>
      <c r="N855" s="57"/>
      <c r="O855" s="56"/>
    </row>
    <row r="856" spans="2:15" ht="12.75">
      <c r="B856" s="56">
        <v>847</v>
      </c>
      <c r="I856" s="61"/>
      <c r="J856" s="58"/>
      <c r="K856" s="72"/>
      <c r="L856" s="56"/>
      <c r="M856" s="56"/>
      <c r="O856" s="56"/>
    </row>
    <row r="857" spans="2:15" ht="12.75">
      <c r="B857" s="56">
        <v>848</v>
      </c>
      <c r="I857" s="61"/>
      <c r="J857" s="58"/>
      <c r="K857" s="72"/>
      <c r="L857" s="56"/>
      <c r="M857" s="56"/>
      <c r="O857" s="56"/>
    </row>
    <row r="858" spans="2:15" ht="12.75">
      <c r="B858" s="56">
        <v>849</v>
      </c>
      <c r="I858" s="61"/>
      <c r="J858" s="58"/>
      <c r="K858" s="72"/>
      <c r="L858" s="56"/>
      <c r="M858" s="56"/>
      <c r="N858" s="57"/>
      <c r="O858" s="56"/>
    </row>
    <row r="859" spans="2:15" ht="12.75">
      <c r="B859" s="56">
        <v>850</v>
      </c>
      <c r="I859" s="61"/>
      <c r="J859" s="58"/>
      <c r="K859" s="72"/>
      <c r="L859" s="56"/>
      <c r="M859" s="56"/>
      <c r="N859" s="57"/>
      <c r="O859" s="56"/>
    </row>
    <row r="860" spans="1:15" ht="12.75">
      <c r="A860" s="61" t="s">
        <v>9</v>
      </c>
      <c r="B860" s="56">
        <v>851</v>
      </c>
      <c r="C860" s="20"/>
      <c r="D860" s="20"/>
      <c r="E860" s="73"/>
      <c r="F860" s="1" t="s">
        <v>49</v>
      </c>
      <c r="I860" s="61"/>
      <c r="J860" s="58"/>
      <c r="K860" s="72"/>
      <c r="L860" s="1"/>
      <c r="M860" s="56"/>
      <c r="N860" s="57"/>
      <c r="O860" s="56"/>
    </row>
    <row r="861" spans="2:15" ht="12.75">
      <c r="B861" s="56">
        <v>852</v>
      </c>
      <c r="C861" s="20"/>
      <c r="D861" s="20"/>
      <c r="E861" s="73"/>
      <c r="F861" s="1"/>
      <c r="I861" s="20"/>
      <c r="J861" s="20"/>
      <c r="K861" s="73"/>
      <c r="L861" s="1"/>
      <c r="M861" s="56"/>
      <c r="N861" s="57"/>
      <c r="O861" s="56"/>
    </row>
    <row r="862" spans="2:15" ht="12.75">
      <c r="B862" s="56">
        <v>853</v>
      </c>
      <c r="C862" s="20"/>
      <c r="D862" s="20"/>
      <c r="E862" s="73"/>
      <c r="F862" s="1"/>
      <c r="I862" s="61"/>
      <c r="J862" s="58"/>
      <c r="K862" s="72"/>
      <c r="L862" s="56"/>
      <c r="M862" s="56"/>
      <c r="N862" s="57"/>
      <c r="O862" s="56"/>
    </row>
    <row r="863" spans="2:15" ht="12.75">
      <c r="B863" s="56">
        <v>854</v>
      </c>
      <c r="C863" s="20"/>
      <c r="D863" s="20"/>
      <c r="E863" s="73"/>
      <c r="F863" s="1"/>
      <c r="I863" s="20"/>
      <c r="J863" s="20"/>
      <c r="K863" s="73"/>
      <c r="L863" s="1"/>
      <c r="M863" s="56"/>
      <c r="N863" s="57"/>
      <c r="O863" s="56"/>
    </row>
    <row r="864" spans="2:15" ht="12.75">
      <c r="B864" s="56">
        <v>855</v>
      </c>
      <c r="C864" s="20"/>
      <c r="D864" s="20"/>
      <c r="E864" s="73"/>
      <c r="F864" s="1"/>
      <c r="I864" s="20"/>
      <c r="J864" s="20"/>
      <c r="K864" s="73"/>
      <c r="L864" s="1"/>
      <c r="M864" s="56"/>
      <c r="N864" s="57"/>
      <c r="O864" s="56"/>
    </row>
    <row r="865" spans="2:15" ht="12.75">
      <c r="B865" s="56">
        <v>856</v>
      </c>
      <c r="C865" s="20"/>
      <c r="D865" s="20"/>
      <c r="E865" s="73"/>
      <c r="F865" s="1"/>
      <c r="I865" s="61"/>
      <c r="J865" s="58"/>
      <c r="K865" s="72"/>
      <c r="L865" s="1"/>
      <c r="M865" s="56"/>
      <c r="N865" s="57"/>
      <c r="O865" s="56"/>
    </row>
    <row r="866" spans="2:15" ht="12.75">
      <c r="B866" s="56">
        <v>857</v>
      </c>
      <c r="C866" s="20"/>
      <c r="D866" s="20"/>
      <c r="E866" s="73"/>
      <c r="F866" s="1"/>
      <c r="I866" s="20"/>
      <c r="J866" s="20"/>
      <c r="K866" s="73"/>
      <c r="L866" s="1"/>
      <c r="M866" s="56"/>
      <c r="N866" s="57"/>
      <c r="O866" s="56"/>
    </row>
    <row r="867" spans="2:15" ht="12.75">
      <c r="B867" s="56">
        <v>858</v>
      </c>
      <c r="C867" s="20"/>
      <c r="D867" s="20"/>
      <c r="E867" s="73"/>
      <c r="F867" s="1"/>
      <c r="I867" s="61"/>
      <c r="J867" s="58"/>
      <c r="K867" s="72"/>
      <c r="L867" s="1"/>
      <c r="M867" s="56"/>
      <c r="N867" s="57"/>
      <c r="O867" s="56"/>
    </row>
    <row r="868" spans="2:15" ht="12.75">
      <c r="B868" s="56">
        <v>859</v>
      </c>
      <c r="C868" s="20"/>
      <c r="D868" s="20"/>
      <c r="E868" s="73"/>
      <c r="F868" s="1"/>
      <c r="I868" s="20"/>
      <c r="J868" s="20"/>
      <c r="K868" s="73"/>
      <c r="L868" s="1"/>
      <c r="M868" s="56"/>
      <c r="N868" s="57"/>
      <c r="O868" s="56"/>
    </row>
    <row r="869" spans="2:15" ht="12.75">
      <c r="B869" s="56">
        <v>860</v>
      </c>
      <c r="C869" s="20"/>
      <c r="D869" s="20"/>
      <c r="E869" s="73"/>
      <c r="F869" s="1"/>
      <c r="I869" s="20"/>
      <c r="J869" s="20"/>
      <c r="K869" s="73"/>
      <c r="L869" s="1"/>
      <c r="M869" s="56"/>
      <c r="N869" s="57"/>
      <c r="O869" s="56"/>
    </row>
    <row r="870" spans="2:15" ht="12.75">
      <c r="B870" s="56">
        <v>861</v>
      </c>
      <c r="C870" s="20"/>
      <c r="D870" s="20"/>
      <c r="E870" s="73"/>
      <c r="F870" s="1"/>
      <c r="I870" s="61"/>
      <c r="J870" s="58"/>
      <c r="K870" s="72"/>
      <c r="L870" s="1"/>
      <c r="M870" s="56"/>
      <c r="N870" s="57"/>
      <c r="O870" s="56"/>
    </row>
    <row r="871" spans="2:15" ht="12.75">
      <c r="B871" s="56">
        <v>862</v>
      </c>
      <c r="F871" s="1"/>
      <c r="I871" s="61"/>
      <c r="J871" s="58"/>
      <c r="K871" s="72"/>
      <c r="L871" s="56"/>
      <c r="M871" s="56"/>
      <c r="N871" s="57"/>
      <c r="O871" s="56"/>
    </row>
    <row r="872" spans="2:13" ht="12.75">
      <c r="B872" s="56">
        <v>863</v>
      </c>
      <c r="I872" s="20"/>
      <c r="J872" s="20"/>
      <c r="K872" s="73"/>
      <c r="L872" s="1"/>
      <c r="M872" s="56"/>
    </row>
    <row r="873" spans="2:15" ht="12.75">
      <c r="B873" s="56">
        <v>864</v>
      </c>
      <c r="I873" s="20"/>
      <c r="J873" s="20"/>
      <c r="K873" s="73"/>
      <c r="L873" s="1"/>
      <c r="M873" s="56"/>
      <c r="N873" s="57"/>
      <c r="O873" s="56"/>
    </row>
    <row r="874" spans="2:13" ht="12.75">
      <c r="B874" s="56">
        <v>865</v>
      </c>
      <c r="I874" s="61"/>
      <c r="J874" s="58"/>
      <c r="K874" s="72"/>
      <c r="L874" s="1"/>
      <c r="M874" s="56"/>
    </row>
    <row r="875" spans="2:15" ht="12.75">
      <c r="B875" s="56">
        <v>866</v>
      </c>
      <c r="I875" s="20"/>
      <c r="J875" s="20"/>
      <c r="K875" s="73"/>
      <c r="L875" s="1"/>
      <c r="M875" s="56"/>
      <c r="N875" s="57"/>
      <c r="O875" s="56"/>
    </row>
    <row r="876" spans="2:17" ht="12.75">
      <c r="B876" s="56">
        <v>867</v>
      </c>
      <c r="I876" s="61"/>
      <c r="J876" s="58"/>
      <c r="K876" s="72"/>
      <c r="L876" s="56"/>
      <c r="M876" s="56"/>
      <c r="O876" s="58"/>
      <c r="P876" s="62"/>
      <c r="Q876" s="56"/>
    </row>
    <row r="877" spans="2:17" ht="12.75">
      <c r="B877" s="56">
        <v>868</v>
      </c>
      <c r="I877" s="61"/>
      <c r="J877" s="58"/>
      <c r="K877" s="72"/>
      <c r="L877" s="1"/>
      <c r="M877" s="56"/>
      <c r="O877" s="58"/>
      <c r="P877" s="62"/>
      <c r="Q877" s="56"/>
    </row>
    <row r="878" spans="2:17" ht="12.75">
      <c r="B878" s="56">
        <v>869</v>
      </c>
      <c r="I878" s="61"/>
      <c r="J878" s="58"/>
      <c r="K878" s="72"/>
      <c r="L878" s="1"/>
      <c r="M878" s="56"/>
      <c r="O878" s="58"/>
      <c r="P878" s="62"/>
      <c r="Q878" s="56"/>
    </row>
    <row r="879" spans="2:17" ht="12.75">
      <c r="B879" s="56">
        <v>870</v>
      </c>
      <c r="I879" s="20"/>
      <c r="J879" s="20"/>
      <c r="K879" s="73"/>
      <c r="L879" s="1"/>
      <c r="M879" s="56"/>
      <c r="O879" s="58"/>
      <c r="P879" s="62"/>
      <c r="Q879" s="56"/>
    </row>
    <row r="880" spans="2:17" ht="12.75">
      <c r="B880" s="56">
        <v>871</v>
      </c>
      <c r="I880" s="61"/>
      <c r="J880" s="58"/>
      <c r="K880" s="72"/>
      <c r="L880" s="1"/>
      <c r="M880" s="56"/>
      <c r="O880" s="58"/>
      <c r="P880" s="62"/>
      <c r="Q880" s="56"/>
    </row>
    <row r="881" spans="2:17" ht="12.75">
      <c r="B881" s="56">
        <v>872</v>
      </c>
      <c r="I881" s="20"/>
      <c r="J881" s="20"/>
      <c r="K881" s="73"/>
      <c r="L881" s="1"/>
      <c r="M881" s="56"/>
      <c r="O881" s="58"/>
      <c r="P881" s="62"/>
      <c r="Q881" s="56"/>
    </row>
    <row r="882" spans="2:17" ht="12.75">
      <c r="B882" s="56">
        <v>873</v>
      </c>
      <c r="I882" s="61"/>
      <c r="J882" s="58"/>
      <c r="K882" s="72"/>
      <c r="L882" s="56"/>
      <c r="M882" s="56"/>
      <c r="O882" s="58"/>
      <c r="P882" s="62"/>
      <c r="Q882" s="56"/>
    </row>
    <row r="883" spans="2:17" ht="12.75">
      <c r="B883" s="56">
        <v>874</v>
      </c>
      <c r="I883" s="61"/>
      <c r="J883" s="58"/>
      <c r="K883" s="72"/>
      <c r="L883" s="56"/>
      <c r="M883" s="56"/>
      <c r="O883" s="58"/>
      <c r="P883" s="62"/>
      <c r="Q883" s="56"/>
    </row>
    <row r="884" spans="2:17" ht="12.75">
      <c r="B884" s="56">
        <v>875</v>
      </c>
      <c r="I884" s="61"/>
      <c r="J884" s="58"/>
      <c r="K884" s="72"/>
      <c r="L884" s="56"/>
      <c r="M884" s="56"/>
      <c r="O884" s="58"/>
      <c r="P884" s="62"/>
      <c r="Q884" s="56"/>
    </row>
    <row r="885" spans="2:17" ht="12.75">
      <c r="B885" s="56">
        <v>876</v>
      </c>
      <c r="I885" s="61"/>
      <c r="J885" s="58"/>
      <c r="K885" s="72"/>
      <c r="L885" s="56"/>
      <c r="M885" s="56"/>
      <c r="O885" s="58"/>
      <c r="P885" s="62"/>
      <c r="Q885" s="56"/>
    </row>
    <row r="886" spans="2:17" ht="12.75">
      <c r="B886" s="56">
        <v>877</v>
      </c>
      <c r="I886" s="61"/>
      <c r="J886" s="58"/>
      <c r="K886" s="72"/>
      <c r="L886" s="56"/>
      <c r="M886" s="56"/>
      <c r="O886" s="58"/>
      <c r="P886" s="62"/>
      <c r="Q886" s="56"/>
    </row>
    <row r="887" spans="2:17" ht="12.75">
      <c r="B887" s="56">
        <v>878</v>
      </c>
      <c r="I887" s="61"/>
      <c r="J887" s="58"/>
      <c r="K887" s="72"/>
      <c r="L887" s="56"/>
      <c r="M887" s="56"/>
      <c r="O887" s="58"/>
      <c r="P887" s="62"/>
      <c r="Q887" s="56"/>
    </row>
    <row r="888" spans="2:17" ht="12.75">
      <c r="B888" s="56">
        <v>879</v>
      </c>
      <c r="I888" s="61"/>
      <c r="J888" s="58"/>
      <c r="K888" s="72"/>
      <c r="L888" s="56"/>
      <c r="M888" s="56"/>
      <c r="O888" s="58"/>
      <c r="P888" s="62"/>
      <c r="Q888" s="56"/>
    </row>
    <row r="889" spans="2:17" ht="12.75">
      <c r="B889" s="56">
        <v>880</v>
      </c>
      <c r="I889" s="61"/>
      <c r="J889" s="58"/>
      <c r="K889" s="72"/>
      <c r="L889" s="56"/>
      <c r="M889" s="56"/>
      <c r="O889" s="58"/>
      <c r="P889" s="62"/>
      <c r="Q889" s="56"/>
    </row>
    <row r="890" spans="2:17" ht="12.75">
      <c r="B890" s="56">
        <v>881</v>
      </c>
      <c r="I890" s="61"/>
      <c r="J890" s="58"/>
      <c r="K890" s="72"/>
      <c r="L890" s="56"/>
      <c r="M890" s="56"/>
      <c r="O890" s="58"/>
      <c r="P890" s="62"/>
      <c r="Q890" s="56"/>
    </row>
    <row r="891" spans="2:17" ht="12.75">
      <c r="B891" s="56">
        <v>882</v>
      </c>
      <c r="I891" s="61"/>
      <c r="J891" s="58"/>
      <c r="K891" s="72"/>
      <c r="L891" s="56"/>
      <c r="M891" s="56"/>
      <c r="O891" s="58"/>
      <c r="P891" s="62"/>
      <c r="Q891" s="56"/>
    </row>
    <row r="892" spans="2:15" ht="12.75">
      <c r="B892" s="56">
        <v>883</v>
      </c>
      <c r="I892" s="61"/>
      <c r="J892" s="58"/>
      <c r="K892" s="72"/>
      <c r="L892" s="56"/>
      <c r="M892" s="56"/>
      <c r="N892" s="57"/>
      <c r="O892" s="56"/>
    </row>
    <row r="893" spans="2:15" ht="12.75">
      <c r="B893" s="56">
        <v>884</v>
      </c>
      <c r="I893" s="61"/>
      <c r="J893" s="58"/>
      <c r="K893" s="72"/>
      <c r="L893" s="56"/>
      <c r="M893" s="56"/>
      <c r="N893" s="57"/>
      <c r="O893" s="56"/>
    </row>
    <row r="894" spans="2:15" ht="12.75">
      <c r="B894" s="56">
        <v>885</v>
      </c>
      <c r="I894" s="61"/>
      <c r="J894" s="58"/>
      <c r="K894" s="72"/>
      <c r="L894" s="56"/>
      <c r="M894" s="56"/>
      <c r="O894" s="56"/>
    </row>
    <row r="895" spans="2:15" ht="12.75">
      <c r="B895" s="56">
        <v>886</v>
      </c>
      <c r="I895" s="61"/>
      <c r="J895" s="58"/>
      <c r="K895" s="72"/>
      <c r="L895" s="56"/>
      <c r="M895" s="56"/>
      <c r="N895" s="57"/>
      <c r="O895" s="56"/>
    </row>
    <row r="896" spans="2:15" ht="12.75">
      <c r="B896" s="56">
        <v>887</v>
      </c>
      <c r="I896" s="61"/>
      <c r="J896" s="58"/>
      <c r="K896" s="72"/>
      <c r="L896" s="56"/>
      <c r="M896" s="56"/>
      <c r="N896" s="57"/>
      <c r="O896" s="56"/>
    </row>
    <row r="897" spans="2:15" ht="12.75">
      <c r="B897" s="56">
        <v>888</v>
      </c>
      <c r="I897" s="61"/>
      <c r="J897" s="58"/>
      <c r="K897" s="72"/>
      <c r="L897" s="56"/>
      <c r="M897" s="56"/>
      <c r="N897" s="57"/>
      <c r="O897" s="56"/>
    </row>
    <row r="898" spans="2:15" ht="12.75">
      <c r="B898" s="56">
        <v>889</v>
      </c>
      <c r="I898" s="61"/>
      <c r="J898" s="58"/>
      <c r="K898" s="72"/>
      <c r="L898" s="56"/>
      <c r="M898" s="56"/>
      <c r="N898" s="57"/>
      <c r="O898" s="56"/>
    </row>
    <row r="899" spans="2:15" ht="12.75">
      <c r="B899" s="56">
        <v>890</v>
      </c>
      <c r="I899" s="61"/>
      <c r="J899" s="58"/>
      <c r="K899" s="72"/>
      <c r="L899" s="56"/>
      <c r="M899" s="56"/>
      <c r="N899" s="57"/>
      <c r="O899" s="56"/>
    </row>
    <row r="900" spans="2:15" ht="12.75">
      <c r="B900" s="56">
        <v>891</v>
      </c>
      <c r="I900" s="61"/>
      <c r="J900" s="58"/>
      <c r="K900" s="72"/>
      <c r="L900" s="56"/>
      <c r="M900" s="56"/>
      <c r="N900" s="57"/>
      <c r="O900" s="56"/>
    </row>
    <row r="901" spans="2:15" ht="12.75">
      <c r="B901" s="56">
        <v>892</v>
      </c>
      <c r="I901" s="61"/>
      <c r="J901" s="58"/>
      <c r="K901" s="72"/>
      <c r="L901" s="56"/>
      <c r="M901" s="56"/>
      <c r="O901" s="56"/>
    </row>
    <row r="902" spans="2:15" ht="12.75">
      <c r="B902" s="56">
        <v>893</v>
      </c>
      <c r="I902" s="61"/>
      <c r="J902" s="58"/>
      <c r="K902" s="72"/>
      <c r="L902" s="56"/>
      <c r="M902" s="56"/>
      <c r="O902" s="56"/>
    </row>
    <row r="903" spans="2:15" ht="12.75">
      <c r="B903" s="56">
        <v>894</v>
      </c>
      <c r="I903" s="61"/>
      <c r="J903" s="58"/>
      <c r="K903" s="72"/>
      <c r="L903" s="56"/>
      <c r="M903" s="56"/>
      <c r="O903" s="56"/>
    </row>
    <row r="904" spans="2:15" ht="12.75">
      <c r="B904" s="56">
        <v>895</v>
      </c>
      <c r="I904" s="61"/>
      <c r="J904" s="58"/>
      <c r="K904" s="72"/>
      <c r="L904" s="56"/>
      <c r="M904" s="56"/>
      <c r="O904" s="56"/>
    </row>
    <row r="905" spans="2:15" ht="12.75">
      <c r="B905" s="56">
        <v>896</v>
      </c>
      <c r="I905" s="61"/>
      <c r="J905" s="58"/>
      <c r="K905" s="72"/>
      <c r="L905" s="56"/>
      <c r="M905" s="56"/>
      <c r="N905" s="57"/>
      <c r="O905" s="56"/>
    </row>
    <row r="906" spans="2:15" ht="12.75">
      <c r="B906" s="56">
        <v>897</v>
      </c>
      <c r="I906" s="61"/>
      <c r="J906" s="58"/>
      <c r="K906" s="72"/>
      <c r="L906" s="56"/>
      <c r="M906" s="56"/>
      <c r="N906" s="57"/>
      <c r="O906" s="56"/>
    </row>
    <row r="907" spans="2:15" ht="12.75">
      <c r="B907" s="56">
        <v>898</v>
      </c>
      <c r="I907" s="61"/>
      <c r="J907" s="58"/>
      <c r="K907" s="72"/>
      <c r="L907" s="56"/>
      <c r="M907" s="56"/>
      <c r="N907" s="57"/>
      <c r="O907" s="56"/>
    </row>
    <row r="908" spans="2:15" ht="12.75">
      <c r="B908" s="56">
        <v>899</v>
      </c>
      <c r="I908" s="61"/>
      <c r="J908" s="58"/>
      <c r="K908" s="72"/>
      <c r="L908" s="56"/>
      <c r="M908" s="56"/>
      <c r="N908" s="57"/>
      <c r="O908" s="56"/>
    </row>
    <row r="909" spans="2:15" ht="12.75">
      <c r="B909" s="56">
        <v>900</v>
      </c>
      <c r="I909" s="61"/>
      <c r="J909" s="58"/>
      <c r="K909" s="72"/>
      <c r="L909" s="56"/>
      <c r="M909" s="56"/>
      <c r="N909" s="57"/>
      <c r="O909" s="56"/>
    </row>
    <row r="910" spans="2:10" ht="12.75">
      <c r="B910" s="56"/>
      <c r="J910" s="56"/>
    </row>
    <row r="911" spans="2:10" ht="12.75">
      <c r="B911" s="56"/>
      <c r="J911" s="56"/>
    </row>
    <row r="912" spans="2:10" ht="12.75">
      <c r="B912" s="56"/>
      <c r="I912" s="61"/>
      <c r="J912" s="56"/>
    </row>
    <row r="913" spans="2:10" ht="12.75">
      <c r="B913" s="56"/>
      <c r="I913" s="61"/>
      <c r="J913" s="56"/>
    </row>
    <row r="914" spans="2:10" ht="12.75">
      <c r="B914" s="56"/>
      <c r="I914" s="61"/>
      <c r="J914" s="56"/>
    </row>
    <row r="915" spans="2:10" ht="12.75">
      <c r="B915" s="56"/>
      <c r="J915" s="56"/>
    </row>
    <row r="916" spans="2:10" ht="12.75">
      <c r="B916" s="56"/>
      <c r="I916" s="61"/>
      <c r="J916" s="56"/>
    </row>
    <row r="917" spans="2:10" ht="12.75">
      <c r="B917" s="56"/>
      <c r="I917" s="61"/>
      <c r="J917" s="56"/>
    </row>
    <row r="918" spans="2:10" ht="12.75">
      <c r="B918" s="56"/>
      <c r="J918" s="56"/>
    </row>
    <row r="919" spans="2:10" ht="12.75">
      <c r="B919" s="56"/>
      <c r="I919" s="61"/>
      <c r="J919" s="56"/>
    </row>
    <row r="920" spans="2:10" ht="12.75">
      <c r="B920" s="56"/>
      <c r="I920" s="61"/>
      <c r="J920" s="56"/>
    </row>
    <row r="921" spans="2:10" ht="12.75">
      <c r="B921" s="56"/>
      <c r="J921" s="56"/>
    </row>
    <row r="922" spans="2:10" ht="12.75">
      <c r="B922" s="56"/>
      <c r="I922" s="61"/>
      <c r="J922" s="56"/>
    </row>
    <row r="923" spans="2:10" ht="12.75">
      <c r="B923" s="56"/>
      <c r="I923" s="61"/>
      <c r="J923" s="56"/>
    </row>
    <row r="924" spans="2:10" ht="12.75">
      <c r="B924" s="56"/>
      <c r="J924" s="56"/>
    </row>
    <row r="925" spans="2:10" ht="12.75">
      <c r="B925" s="56"/>
      <c r="J925" s="56"/>
    </row>
    <row r="926" spans="2:10" ht="12.75">
      <c r="B926" s="56"/>
      <c r="I926" s="61"/>
      <c r="J926" s="56"/>
    </row>
    <row r="927" spans="2:10" ht="12.75">
      <c r="B927" s="56"/>
      <c r="I927" s="61"/>
      <c r="J927" s="56"/>
    </row>
    <row r="928" spans="2:10" ht="12.75">
      <c r="B928" s="56"/>
      <c r="I928" s="61"/>
      <c r="J928" s="56"/>
    </row>
    <row r="929" spans="2:10" ht="12.75">
      <c r="B929" s="56"/>
      <c r="J929" s="56"/>
    </row>
    <row r="930" spans="2:10" ht="12.75">
      <c r="B930" s="56"/>
      <c r="I930" s="61"/>
      <c r="J930" s="56"/>
    </row>
    <row r="931" spans="2:10" ht="12.75">
      <c r="B931" s="56"/>
      <c r="I931" s="61"/>
      <c r="J931" s="56"/>
    </row>
    <row r="932" spans="2:10" ht="12.75">
      <c r="B932" s="56"/>
      <c r="I932" s="61"/>
      <c r="J932" s="56"/>
    </row>
    <row r="933" spans="2:10" ht="12.75">
      <c r="B933" s="56"/>
      <c r="I933" s="61"/>
      <c r="J933" s="56"/>
    </row>
    <row r="934" spans="2:10" ht="12.75">
      <c r="B934" s="56"/>
      <c r="J934" s="56"/>
    </row>
    <row r="935" spans="2:10" ht="12.75">
      <c r="B935" s="56"/>
      <c r="I935" s="61"/>
      <c r="J935" s="56"/>
    </row>
    <row r="936" spans="2:10" ht="12.75">
      <c r="B936" s="56"/>
      <c r="J936" s="56"/>
    </row>
    <row r="937" spans="2:10" ht="12.75">
      <c r="B937" s="56"/>
      <c r="I937" s="61"/>
      <c r="J937" s="56"/>
    </row>
    <row r="938" spans="2:10" ht="12.75">
      <c r="B938" s="56"/>
      <c r="J938" s="56"/>
    </row>
    <row r="939" spans="2:10" ht="12.75">
      <c r="B939" s="56"/>
      <c r="J939" s="56"/>
    </row>
    <row r="940" spans="2:10" ht="12.75">
      <c r="B940" s="56"/>
      <c r="I940" s="61"/>
      <c r="J940" s="56"/>
    </row>
    <row r="941" spans="2:10" ht="12.75">
      <c r="B941" s="56"/>
      <c r="I941" s="61"/>
      <c r="J941" s="56"/>
    </row>
    <row r="942" spans="2:10" ht="12.75">
      <c r="B942" s="56"/>
      <c r="J942" s="56"/>
    </row>
    <row r="943" spans="2:10" ht="12.75">
      <c r="B943" s="56"/>
      <c r="I943" s="61"/>
      <c r="J943" s="56"/>
    </row>
    <row r="944" spans="2:10" ht="12.75">
      <c r="B944" s="56"/>
      <c r="I944" s="60"/>
      <c r="J944" s="56"/>
    </row>
    <row r="945" spans="2:10" ht="12.75">
      <c r="B945" s="56"/>
      <c r="J945" s="56"/>
    </row>
    <row r="946" spans="2:10" ht="12.75">
      <c r="B946" s="56"/>
      <c r="J946" s="56"/>
    </row>
    <row r="947" spans="2:10" ht="12.75">
      <c r="B947" s="56"/>
      <c r="I947" s="61"/>
      <c r="J947" s="56"/>
    </row>
    <row r="948" spans="2:10" ht="12.75">
      <c r="B948" s="56"/>
      <c r="I948" s="61"/>
      <c r="J948" s="56"/>
    </row>
    <row r="949" spans="2:10" ht="12.75">
      <c r="B949" s="56"/>
      <c r="G949" s="59"/>
      <c r="J949" s="56"/>
    </row>
    <row r="950" spans="2:10" ht="12.75">
      <c r="B950" s="56"/>
      <c r="I950" s="61"/>
      <c r="J950" s="56"/>
    </row>
    <row r="951" spans="2:10" ht="12.75">
      <c r="B951" s="56"/>
      <c r="I951" s="61"/>
      <c r="J951" s="56"/>
    </row>
    <row r="952" spans="2:10" ht="12.75">
      <c r="B952" s="56"/>
      <c r="H952" s="57"/>
      <c r="I952" s="61"/>
      <c r="J952" s="56"/>
    </row>
    <row r="953" spans="2:10" ht="12.75">
      <c r="B953" s="56"/>
      <c r="I953" s="61"/>
      <c r="J953" s="56"/>
    </row>
    <row r="954" spans="2:10" ht="12.75">
      <c r="B954" s="56"/>
      <c r="I954" s="61"/>
      <c r="J954" s="56"/>
    </row>
    <row r="955" spans="2:10" ht="12.75">
      <c r="B955" s="56"/>
      <c r="J955" s="56"/>
    </row>
    <row r="956" spans="2:10" ht="12.75">
      <c r="B956" s="56"/>
      <c r="J956" s="56"/>
    </row>
    <row r="957" spans="2:10" ht="12.75">
      <c r="B957" s="56"/>
      <c r="J957" s="56"/>
    </row>
    <row r="958" spans="2:10" ht="12.75">
      <c r="B958" s="56"/>
      <c r="J958" s="56"/>
    </row>
    <row r="959" spans="2:10" ht="12.75">
      <c r="B959" s="56"/>
      <c r="I959" s="61"/>
      <c r="J959" s="56"/>
    </row>
    <row r="960" spans="2:10" ht="12.75">
      <c r="B960" s="56"/>
      <c r="I960" s="61"/>
      <c r="J960" s="56"/>
    </row>
    <row r="961" spans="2:10" ht="12.75">
      <c r="B961" s="56"/>
      <c r="J961" s="56"/>
    </row>
    <row r="962" spans="2:10" ht="12.75">
      <c r="B962" s="56"/>
      <c r="I962" s="61"/>
      <c r="J962" s="56"/>
    </row>
    <row r="963" spans="2:10" ht="12.75">
      <c r="B963" s="56"/>
      <c r="I963" s="61"/>
      <c r="J963" s="56"/>
    </row>
    <row r="964" spans="2:10" ht="12.75">
      <c r="B964" s="56"/>
      <c r="J964" s="56"/>
    </row>
    <row r="965" spans="2:10" ht="12.75">
      <c r="B965" s="56"/>
      <c r="J965" s="56"/>
    </row>
    <row r="966" spans="2:10" ht="12.75">
      <c r="B966" s="56"/>
      <c r="I966" s="61"/>
      <c r="J966" s="56"/>
    </row>
    <row r="967" spans="2:10" ht="12.75">
      <c r="B967" s="56"/>
      <c r="I967" s="61"/>
      <c r="J967" s="56"/>
    </row>
    <row r="968" spans="2:10" ht="12.75">
      <c r="B968" s="56"/>
      <c r="I968" s="61"/>
      <c r="J968" s="56"/>
    </row>
    <row r="969" spans="2:10" ht="12.75">
      <c r="B969" s="56"/>
      <c r="J969" s="56"/>
    </row>
    <row r="970" spans="2:10" ht="12.75">
      <c r="B970" s="56"/>
      <c r="J970" s="56"/>
    </row>
    <row r="971" spans="2:10" ht="12.75">
      <c r="B971" s="56"/>
      <c r="I971" s="61"/>
      <c r="J971" s="56"/>
    </row>
    <row r="972" spans="2:10" ht="12.75">
      <c r="B972" s="56"/>
      <c r="J972" s="56"/>
    </row>
    <row r="973" spans="2:10" ht="12.75">
      <c r="B973" s="56"/>
      <c r="I973" s="61"/>
      <c r="J973" s="56"/>
    </row>
    <row r="974" spans="2:10" ht="12.75">
      <c r="B974" s="56"/>
      <c r="J974" s="56"/>
    </row>
    <row r="975" spans="2:10" ht="12.75">
      <c r="B975" s="56"/>
      <c r="I975" s="61"/>
      <c r="J975" s="56"/>
    </row>
    <row r="976" spans="2:10" ht="12.75">
      <c r="B976" s="56"/>
      <c r="J976" s="56"/>
    </row>
    <row r="977" spans="2:10" ht="12.75">
      <c r="B977" s="56"/>
      <c r="J977" s="56"/>
    </row>
    <row r="978" spans="2:10" ht="12.75">
      <c r="B978" s="56"/>
      <c r="J978" s="56"/>
    </row>
    <row r="979" spans="2:10" ht="12.75">
      <c r="B979" s="56"/>
      <c r="J979" s="56"/>
    </row>
    <row r="980" spans="2:10" ht="12.75">
      <c r="B980" s="56"/>
      <c r="J980" s="56"/>
    </row>
    <row r="981" spans="2:10" ht="12.75">
      <c r="B981" s="56"/>
      <c r="J981" s="56"/>
    </row>
    <row r="982" spans="2:10" ht="12.75">
      <c r="B982" s="56"/>
      <c r="J982" s="56"/>
    </row>
    <row r="983" spans="2:10" ht="12.75">
      <c r="B983" s="56"/>
      <c r="J983" s="56"/>
    </row>
    <row r="984" spans="2:10" ht="12.75">
      <c r="B984" s="56"/>
      <c r="I984" s="61"/>
      <c r="J984" s="56"/>
    </row>
    <row r="985" spans="2:10" ht="12.75">
      <c r="B985" s="56"/>
      <c r="I985" s="61"/>
      <c r="J985" s="56"/>
    </row>
    <row r="986" spans="2:10" ht="12.75">
      <c r="B986" s="56"/>
      <c r="I986" s="61"/>
      <c r="J986" s="56"/>
    </row>
    <row r="987" spans="2:10" ht="12.75">
      <c r="B987" s="56"/>
      <c r="I987" s="61"/>
      <c r="J987" s="56"/>
    </row>
    <row r="988" spans="2:10" ht="12.75">
      <c r="B988" s="56"/>
      <c r="I988" s="61"/>
      <c r="J988" s="56"/>
    </row>
    <row r="989" spans="1:10" ht="12.75">
      <c r="A989" s="71"/>
      <c r="B989" s="56"/>
      <c r="J989" s="56"/>
    </row>
    <row r="990" spans="2:10" ht="12.75">
      <c r="B990" s="56"/>
      <c r="I990" s="61"/>
      <c r="J990" s="56"/>
    </row>
    <row r="991" spans="2:10" ht="12.75">
      <c r="B991" s="56"/>
      <c r="I991" s="61"/>
      <c r="J991" s="56"/>
    </row>
    <row r="992" spans="2:10" ht="12.75">
      <c r="B992" s="56"/>
      <c r="I992" s="61"/>
      <c r="J992" s="56"/>
    </row>
    <row r="993" spans="2:10" ht="12.75">
      <c r="B993" s="56"/>
      <c r="J993" s="56"/>
    </row>
    <row r="994" spans="2:10" ht="12.75">
      <c r="B994" s="56"/>
      <c r="D994" s="60"/>
      <c r="I994" s="61"/>
      <c r="J994" s="56"/>
    </row>
    <row r="995" spans="2:10" ht="12.75">
      <c r="B995" s="56"/>
      <c r="I995" s="61"/>
      <c r="J995" s="56"/>
    </row>
    <row r="996" spans="2:10" ht="12.75">
      <c r="B996" s="56"/>
      <c r="I996" s="61"/>
      <c r="J996" s="56"/>
    </row>
    <row r="997" spans="2:10" ht="12.75">
      <c r="B997" s="56"/>
      <c r="I997" s="61"/>
      <c r="J997" s="56"/>
    </row>
    <row r="998" spans="2:10" ht="12.75">
      <c r="B998" s="56"/>
      <c r="I998" s="61"/>
      <c r="J998" s="56"/>
    </row>
    <row r="999" spans="2:10" ht="12.75">
      <c r="B999" s="56"/>
      <c r="I999" s="61"/>
      <c r="J999" s="56"/>
    </row>
    <row r="1000" spans="2:10" ht="12.75">
      <c r="B1000" s="56"/>
      <c r="I1000" s="61"/>
      <c r="J1000" s="56"/>
    </row>
    <row r="1001" spans="2:10" ht="12.75">
      <c r="B1001" s="56"/>
      <c r="J1001" s="56"/>
    </row>
    <row r="1002" spans="2:10" ht="12.75">
      <c r="B1002" s="56"/>
      <c r="J1002" s="56"/>
    </row>
    <row r="1003" spans="2:10" ht="12.75">
      <c r="B1003" s="56"/>
      <c r="J1003" s="56"/>
    </row>
    <row r="1004" spans="2:10" ht="12.75">
      <c r="B1004" s="56"/>
      <c r="J1004" s="56"/>
    </row>
    <row r="1005" spans="2:10" ht="12.75">
      <c r="B1005" s="56"/>
      <c r="J1005" s="56"/>
    </row>
    <row r="1006" spans="2:10" ht="12.75">
      <c r="B1006" s="56"/>
      <c r="J1006" s="56"/>
    </row>
    <row r="1007" spans="2:10" ht="12.75">
      <c r="B1007" s="56"/>
      <c r="J1007" s="56"/>
    </row>
    <row r="1008" spans="2:10" ht="12.75">
      <c r="B1008" s="56"/>
      <c r="J1008" s="56"/>
    </row>
    <row r="1009" spans="2:10" ht="12.75">
      <c r="B1009" s="56"/>
      <c r="J1009" s="56"/>
    </row>
    <row r="1010" ht="12.75">
      <c r="J1010" s="56"/>
    </row>
    <row r="1011" ht="12.75">
      <c r="J1011" s="56"/>
    </row>
  </sheetData>
  <sheetProtection/>
  <printOptions/>
  <pageMargins left="0.5905511811023623" right="0.5905511811023623" top="1.4566929133858268" bottom="0.984251968503937" header="0.5118110236220472" footer="0.5118110236220472"/>
  <pageSetup horizontalDpi="300" verticalDpi="300" orientation="portrait" paperSize="9" r:id="rId1"/>
  <headerFooter alignWithMargins="0">
    <oddHeader>&amp;C&amp;"Arial,Gras"&amp;16Championnat d'Ile de France de VTT Cross-Country 2003&amp;14
Villeneuve sur Bellot (77) &amp;"Arial,Normal"&amp;10
</oddHeader>
    <oddFooter>&amp;L&amp;"Arial,Gras"Organisée par la Jeunesse Sportive de la Ferte Gaucher&amp;R&amp;"Arial,Gras"15 juin 2003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9">
    <tabColor rgb="FF00B050"/>
  </sheetPr>
  <dimension ref="A1:G62"/>
  <sheetViews>
    <sheetView showZeros="0" zoomScalePageLayoutView="0" workbookViewId="0" topLeftCell="A1">
      <selection activeCell="B8" sqref="B8:F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43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Partants!B9</f>
        <v>2</v>
      </c>
    </row>
    <row r="7" spans="2:7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  <c r="G7" s="24"/>
    </row>
    <row r="8" spans="2:7" ht="12.75">
      <c r="B8" s="56">
        <v>421</v>
      </c>
      <c r="C8" s="20" t="s">
        <v>190</v>
      </c>
      <c r="D8" s="20" t="s">
        <v>191</v>
      </c>
      <c r="E8" s="73" t="s">
        <v>192</v>
      </c>
      <c r="F8" s="1" t="s">
        <v>103</v>
      </c>
      <c r="G8" s="56" t="s">
        <v>193</v>
      </c>
    </row>
    <row r="9" spans="2:7" ht="12.75">
      <c r="B9" s="56">
        <v>422</v>
      </c>
      <c r="C9" s="20" t="s">
        <v>194</v>
      </c>
      <c r="D9" s="20" t="s">
        <v>191</v>
      </c>
      <c r="E9" s="73" t="s">
        <v>195</v>
      </c>
      <c r="F9" s="1" t="s">
        <v>103</v>
      </c>
      <c r="G9" s="56" t="s">
        <v>196</v>
      </c>
    </row>
    <row r="10" spans="2:7" ht="12.75">
      <c r="B10" s="3"/>
      <c r="C10" s="4">
        <f aca="true" t="shared" si="0" ref="C10:C27">IF(B10="","",VLOOKUP($B10,Dossard,2))</f>
      </c>
      <c r="D10" s="4">
        <f aca="true" t="shared" si="1" ref="D10:D27">IF(C10="","",VLOOKUP($B10,Dossard,3))</f>
      </c>
      <c r="E10" s="11">
        <f aca="true" t="shared" si="2" ref="E10:E27">IF(D10="","",VLOOKUP($B10,Dossard,4))</f>
      </c>
      <c r="F10" s="3">
        <f aca="true" t="shared" si="3" ref="F10:F27">IF(E10="","",VLOOKUP($B10,Dossard,5))</f>
      </c>
      <c r="G10" s="3"/>
    </row>
    <row r="11" spans="2:7" ht="12.75">
      <c r="B11" s="3"/>
      <c r="C11" s="4">
        <f t="shared" si="0"/>
      </c>
      <c r="D11" s="4">
        <f t="shared" si="1"/>
      </c>
      <c r="E11" s="11">
        <f t="shared" si="2"/>
      </c>
      <c r="F11" s="3">
        <f t="shared" si="3"/>
      </c>
      <c r="G11" s="3"/>
    </row>
    <row r="12" spans="2:7" ht="12.75">
      <c r="B12" s="3"/>
      <c r="C12" s="4">
        <f t="shared" si="0"/>
      </c>
      <c r="D12" s="4">
        <f t="shared" si="1"/>
      </c>
      <c r="E12" s="11">
        <f t="shared" si="2"/>
      </c>
      <c r="F12" s="3">
        <f t="shared" si="3"/>
      </c>
      <c r="G12" s="3"/>
    </row>
    <row r="13" spans="2:7" ht="12.75">
      <c r="B13" s="3"/>
      <c r="C13" s="4">
        <f t="shared" si="0"/>
      </c>
      <c r="D13" s="4">
        <f t="shared" si="1"/>
      </c>
      <c r="E13" s="11">
        <f t="shared" si="2"/>
      </c>
      <c r="F13" s="3">
        <f t="shared" si="3"/>
      </c>
      <c r="G13" s="3"/>
    </row>
    <row r="14" spans="2:7" ht="12.75">
      <c r="B14" s="3"/>
      <c r="C14" s="4">
        <f t="shared" si="0"/>
      </c>
      <c r="D14" s="4">
        <f t="shared" si="1"/>
      </c>
      <c r="E14" s="11">
        <f t="shared" si="2"/>
      </c>
      <c r="F14" s="3">
        <f t="shared" si="3"/>
      </c>
      <c r="G14" s="3"/>
    </row>
    <row r="15" spans="2:7" ht="12.75">
      <c r="B15" s="3"/>
      <c r="C15" s="4">
        <f t="shared" si="0"/>
      </c>
      <c r="D15" s="4">
        <f t="shared" si="1"/>
      </c>
      <c r="E15" s="11">
        <f t="shared" si="2"/>
      </c>
      <c r="F15" s="3">
        <f t="shared" si="3"/>
      </c>
      <c r="G15" s="3"/>
    </row>
    <row r="16" spans="2:7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  <c r="G16" s="3"/>
    </row>
    <row r="17" spans="2:7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  <c r="G17" s="3"/>
    </row>
    <row r="18" spans="2:7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  <c r="G18" s="3"/>
    </row>
    <row r="19" spans="2:7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  <c r="G19" s="3"/>
    </row>
    <row r="20" spans="2:7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  <c r="G20" s="3"/>
    </row>
    <row r="21" spans="2:7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  <c r="G21" s="3"/>
    </row>
    <row r="22" spans="2:7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  <c r="G22" s="3"/>
    </row>
    <row r="23" spans="2:7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  <c r="G23" s="3"/>
    </row>
    <row r="24" spans="2:7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  <c r="G24" s="3"/>
    </row>
    <row r="25" spans="2:7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  <c r="G25" s="3"/>
    </row>
    <row r="26" spans="2:7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  <c r="G26" s="3"/>
    </row>
    <row r="27" spans="2:7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  <c r="G27" s="3"/>
    </row>
    <row r="28" spans="2:7" ht="12.75">
      <c r="B28" s="3"/>
      <c r="D28" s="4"/>
      <c r="G28" s="3"/>
    </row>
    <row r="29" spans="2:7" ht="12.75">
      <c r="B29" s="3"/>
      <c r="D29" s="4"/>
      <c r="G29" s="3"/>
    </row>
    <row r="30" spans="2:7" ht="12.75">
      <c r="B30" s="3"/>
      <c r="D30" s="4"/>
      <c r="G30" s="3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7">
    <tabColor rgb="FF00B050"/>
  </sheetPr>
  <dimension ref="A1:G62"/>
  <sheetViews>
    <sheetView showZeros="0" zoomScalePageLayoutView="0" workbookViewId="0" topLeftCell="A7">
      <selection activeCell="B9" sqref="B9:F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40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Partants!B4</f>
        <v>6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101</v>
      </c>
      <c r="C8" s="4" t="str">
        <f>IF(B8="","",VLOOKUP($B8,Dossard,2))</f>
        <v>BERTRAND Loic</v>
      </c>
      <c r="D8" s="4" t="str">
        <f>IF(C8="","",VLOOKUP($B8,Dossard,3))</f>
        <v>OC GIF VTT</v>
      </c>
      <c r="E8" s="11" t="str">
        <f>IF(D8="","",VLOOKUP($B8,Dossard,4))</f>
        <v>48913330027</v>
      </c>
      <c r="F8" s="3" t="str">
        <f>IF(E8="","",VLOOKUP($B8,Dossard,5))</f>
        <v>Esp</v>
      </c>
    </row>
    <row r="9" spans="2:6" ht="12.75">
      <c r="B9" s="3">
        <v>102</v>
      </c>
      <c r="C9" s="4" t="str">
        <f>IF(B9="","",VLOOKUP($B9,Dossard,2))</f>
        <v>MARFOUTINE Joss</v>
      </c>
      <c r="D9" s="4" t="str">
        <f>IF(C9="","",VLOOKUP($B9,Dossard,3))</f>
        <v>ROUE D'OR CONFLANAISE</v>
      </c>
      <c r="E9" s="11" t="str">
        <f>IF(D9="","",VLOOKUP($B9,Dossard,4))</f>
        <v>48782100108</v>
      </c>
      <c r="F9" s="3" t="str">
        <f>IF(E9="","",VLOOKUP($B9,Dossard,5))</f>
        <v>Esp</v>
      </c>
    </row>
    <row r="10" spans="2:6" ht="12.75">
      <c r="B10" s="3">
        <v>103</v>
      </c>
      <c r="C10" s="4" t="str">
        <f aca="true" t="shared" si="0" ref="C10:C27">IF(B10="","",VLOOKUP($B10,Dossard,2))</f>
        <v>VERLET William</v>
      </c>
      <c r="D10" s="4" t="str">
        <f aca="true" t="shared" si="1" ref="D10:D27">IF(C10="","",VLOOKUP($B10,Dossard,3))</f>
        <v>US MAULE CYCLISME</v>
      </c>
      <c r="E10" s="11" t="str">
        <f aca="true" t="shared" si="2" ref="E10:E27">IF(D10="","",VLOOKUP($B10,Dossard,4))</f>
        <v>48782280271</v>
      </c>
      <c r="F10" s="3" t="str">
        <f aca="true" t="shared" si="3" ref="F10:F27">IF(E10="","",VLOOKUP($B10,Dossard,5))</f>
        <v>Esp</v>
      </c>
    </row>
    <row r="11" spans="2:6" ht="12.75">
      <c r="B11" s="3">
        <v>104</v>
      </c>
      <c r="C11" s="4" t="str">
        <f t="shared" si="0"/>
        <v>MENAGE Antoine</v>
      </c>
      <c r="D11" s="4" t="str">
        <f t="shared" si="1"/>
        <v>ESC MEAUX</v>
      </c>
      <c r="E11" s="11" t="str">
        <f t="shared" si="2"/>
        <v>48771010417</v>
      </c>
      <c r="F11" s="3" t="str">
        <f t="shared" si="3"/>
        <v>Esp</v>
      </c>
    </row>
    <row r="12" spans="2:6" ht="12.75">
      <c r="B12" s="3">
        <v>105</v>
      </c>
      <c r="C12" s="4" t="str">
        <f t="shared" si="0"/>
        <v>MATHE Kevin</v>
      </c>
      <c r="D12" s="4" t="str">
        <f t="shared" si="1"/>
        <v>OC GIF VTT</v>
      </c>
      <c r="E12" s="11" t="str">
        <f t="shared" si="2"/>
        <v>48913330058</v>
      </c>
      <c r="F12" s="3" t="str">
        <f t="shared" si="3"/>
        <v>Esp</v>
      </c>
    </row>
    <row r="13" spans="2:6" ht="12.75">
      <c r="B13" s="3">
        <v>106</v>
      </c>
      <c r="C13" s="4" t="str">
        <f t="shared" si="0"/>
        <v>DESPUJOLS Damien</v>
      </c>
      <c r="D13" s="4" t="str">
        <f t="shared" si="1"/>
        <v>CM AUBERVILLIERS 93</v>
      </c>
      <c r="E13" s="11" t="str">
        <f t="shared" si="2"/>
        <v>48935050556</v>
      </c>
      <c r="F13" s="3" t="str">
        <f t="shared" si="3"/>
        <v>Esp</v>
      </c>
    </row>
    <row r="14" spans="2:6" ht="12.75">
      <c r="B14" s="3"/>
      <c r="C14" s="4">
        <f t="shared" si="0"/>
      </c>
      <c r="D14" s="4">
        <f t="shared" si="1"/>
      </c>
      <c r="E14" s="11">
        <f t="shared" si="2"/>
      </c>
      <c r="F14" s="3">
        <f t="shared" si="3"/>
      </c>
    </row>
    <row r="15" spans="2:6" ht="12.75">
      <c r="B15" s="3"/>
      <c r="C15" s="4">
        <f t="shared" si="0"/>
      </c>
      <c r="D15" s="4">
        <f t="shared" si="1"/>
      </c>
      <c r="E15" s="11">
        <f t="shared" si="2"/>
      </c>
      <c r="F15" s="3">
        <f t="shared" si="3"/>
      </c>
    </row>
    <row r="16" spans="2:6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</row>
    <row r="17" spans="2:6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2:6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8">
    <tabColor rgb="FF00B050"/>
  </sheetPr>
  <dimension ref="A1:G84"/>
  <sheetViews>
    <sheetView showZeros="0" zoomScalePageLayoutView="0" workbookViewId="0" topLeftCell="A6">
      <selection activeCell="B11" sqref="B11:F11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107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Partants!B3</f>
        <v>8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1</v>
      </c>
      <c r="C8" s="4" t="str">
        <f>IF(B8="","",VLOOKUP($B8,Dossard,2))</f>
        <v>SEZNEC Hoel</v>
      </c>
      <c r="D8" s="4" t="str">
        <f>IF(C8="","",VLOOKUP($B8,Dossard,3))</f>
        <v>OC GIF VTT</v>
      </c>
      <c r="E8" s="11" t="str">
        <f>IF(D8="","",VLOOKUP($B8,Dossard,4))</f>
        <v>48913330035</v>
      </c>
      <c r="F8" s="3" t="str">
        <f>IF(E8="","",VLOOKUP($B8,Dossard,5))</f>
        <v>Sen</v>
      </c>
    </row>
    <row r="9" spans="2:6" ht="12.75">
      <c r="B9" s="3">
        <v>2</v>
      </c>
      <c r="C9" s="4" t="str">
        <f>IF(B9="","",VLOOKUP($B9,Dossard,2))</f>
        <v>THIEBAULT Robin</v>
      </c>
      <c r="D9" s="4" t="str">
        <f>IF(C9="","",VLOOKUP($B9,Dossard,3))</f>
        <v>LES BLEUS DE FRANCE</v>
      </c>
      <c r="E9" s="11" t="str">
        <f>IF(D9="","",VLOOKUP($B9,Dossard,4))</f>
        <v>48924020016</v>
      </c>
      <c r="F9" s="3" t="str">
        <f>IF(E9="","",VLOOKUP($B9,Dossard,5))</f>
        <v>Sen</v>
      </c>
    </row>
    <row r="10" spans="2:6" ht="12.75">
      <c r="B10" s="3">
        <v>3</v>
      </c>
      <c r="C10" s="4" t="str">
        <f aca="true" t="shared" si="0" ref="C10:C37">IF(B10="","",VLOOKUP($B10,Dossard,2))</f>
        <v>LORAIN Quentin</v>
      </c>
      <c r="D10" s="4" t="str">
        <f aca="true" t="shared" si="1" ref="D10:D37">IF(C10="","",VLOOKUP($B10,Dossard,3))</f>
        <v>B.C. NOISY LE GRAND</v>
      </c>
      <c r="E10" s="11" t="str">
        <f aca="true" t="shared" si="2" ref="E10:E37">IF(D10="","",VLOOKUP($B10,Dossard,4))</f>
        <v>48935070378</v>
      </c>
      <c r="F10" s="3" t="str">
        <f aca="true" t="shared" si="3" ref="F10:F37">IF(E10="","",VLOOKUP($B10,Dossard,5))</f>
        <v>Sen</v>
      </c>
    </row>
    <row r="11" spans="2:6" ht="12.75">
      <c r="B11" s="3">
        <v>4</v>
      </c>
      <c r="C11" s="4" t="str">
        <f t="shared" si="0"/>
        <v>CERVESATO Enzo</v>
      </c>
      <c r="D11" s="4" t="str">
        <f t="shared" si="1"/>
        <v>OLYMPIQUE C.V.O.</v>
      </c>
      <c r="E11" s="11" t="str">
        <f t="shared" si="2"/>
        <v>48957120116</v>
      </c>
      <c r="F11" s="3" t="str">
        <f t="shared" si="3"/>
        <v>Sen</v>
      </c>
    </row>
    <row r="12" spans="2:6" ht="12.75">
      <c r="B12" s="3">
        <v>5</v>
      </c>
      <c r="C12" s="4" t="str">
        <f t="shared" si="0"/>
        <v>JOLY Romain</v>
      </c>
      <c r="D12" s="4" t="str">
        <f t="shared" si="1"/>
        <v>UC ORLEANS</v>
      </c>
      <c r="E12" s="11" t="str">
        <f t="shared" si="2"/>
        <v>44450710055</v>
      </c>
      <c r="F12" s="3" t="str">
        <f t="shared" si="3"/>
        <v>Sen</v>
      </c>
    </row>
    <row r="13" spans="2:6" ht="12.75">
      <c r="B13" s="3">
        <v>6</v>
      </c>
      <c r="C13" s="4" t="str">
        <f t="shared" si="0"/>
        <v>BARATINY Jessy</v>
      </c>
      <c r="D13" s="4" t="str">
        <f t="shared" si="1"/>
        <v>VC SULPICIEN</v>
      </c>
      <c r="E13" s="11" t="str">
        <f t="shared" si="2"/>
        <v>48771230026</v>
      </c>
      <c r="F13" s="3" t="str">
        <f t="shared" si="3"/>
        <v>Sen</v>
      </c>
    </row>
    <row r="14" spans="2:6" ht="12.75">
      <c r="B14" s="3">
        <v>7</v>
      </c>
      <c r="C14" s="4" t="str">
        <f t="shared" si="0"/>
        <v>BECKER Matthieu</v>
      </c>
      <c r="D14" s="4" t="str">
        <f t="shared" si="1"/>
        <v>CANNER 3 FRONTIERES VTT</v>
      </c>
      <c r="E14" s="11" t="str">
        <f t="shared" si="2"/>
        <v>46571620157</v>
      </c>
      <c r="F14" s="3" t="str">
        <f t="shared" si="3"/>
        <v>Sen</v>
      </c>
    </row>
    <row r="15" spans="2:6" ht="12.75">
      <c r="B15" s="3">
        <v>8</v>
      </c>
      <c r="C15" s="4" t="s">
        <v>477</v>
      </c>
      <c r="D15" s="4" t="s">
        <v>478</v>
      </c>
      <c r="E15" s="11" t="s">
        <v>478</v>
      </c>
      <c r="F15" s="3" t="s">
        <v>55</v>
      </c>
    </row>
    <row r="16" spans="2:6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</row>
    <row r="17" spans="2:6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2:6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6" ht="12.75">
      <c r="B28" s="3"/>
      <c r="C28" s="4">
        <f t="shared" si="0"/>
      </c>
      <c r="D28" s="4">
        <f t="shared" si="1"/>
      </c>
      <c r="E28" s="11">
        <f t="shared" si="2"/>
      </c>
      <c r="F28" s="3">
        <f t="shared" si="3"/>
      </c>
    </row>
    <row r="29" spans="2:6" ht="12.75">
      <c r="B29" s="3"/>
      <c r="C29" s="4">
        <f t="shared" si="0"/>
      </c>
      <c r="D29" s="4">
        <f t="shared" si="1"/>
      </c>
      <c r="E29" s="11">
        <f t="shared" si="2"/>
      </c>
      <c r="F29" s="3">
        <f t="shared" si="3"/>
      </c>
    </row>
    <row r="30" spans="2:6" ht="12.75">
      <c r="B30" s="3"/>
      <c r="C30" s="4">
        <f t="shared" si="0"/>
      </c>
      <c r="D30" s="4">
        <f t="shared" si="1"/>
      </c>
      <c r="E30" s="11">
        <f t="shared" si="2"/>
      </c>
      <c r="F30" s="3">
        <f t="shared" si="3"/>
      </c>
    </row>
    <row r="31" spans="2:6" ht="12.75">
      <c r="B31" s="3"/>
      <c r="C31" s="4">
        <f t="shared" si="0"/>
      </c>
      <c r="D31" s="4">
        <f t="shared" si="1"/>
      </c>
      <c r="E31" s="11">
        <f t="shared" si="2"/>
      </c>
      <c r="F31" s="3">
        <f t="shared" si="3"/>
      </c>
    </row>
    <row r="32" spans="2:6" ht="12.75">
      <c r="B32" s="3"/>
      <c r="C32" s="4">
        <f t="shared" si="0"/>
      </c>
      <c r="D32" s="4">
        <f t="shared" si="1"/>
      </c>
      <c r="E32" s="11">
        <f t="shared" si="2"/>
      </c>
      <c r="F32" s="3">
        <f t="shared" si="3"/>
      </c>
    </row>
    <row r="33" spans="2:6" ht="12.75">
      <c r="B33" s="3"/>
      <c r="C33" s="4">
        <f t="shared" si="0"/>
      </c>
      <c r="D33" s="4">
        <f t="shared" si="1"/>
      </c>
      <c r="E33" s="11">
        <f t="shared" si="2"/>
      </c>
      <c r="F33" s="3">
        <f t="shared" si="3"/>
      </c>
    </row>
    <row r="34" spans="2:6" ht="12.75">
      <c r="B34" s="3"/>
      <c r="C34" s="4">
        <f t="shared" si="0"/>
      </c>
      <c r="D34" s="4">
        <f t="shared" si="1"/>
      </c>
      <c r="E34" s="11">
        <f t="shared" si="2"/>
      </c>
      <c r="F34" s="3">
        <f t="shared" si="3"/>
      </c>
    </row>
    <row r="35" spans="2:6" ht="12.75">
      <c r="B35" s="3"/>
      <c r="C35" s="4">
        <f t="shared" si="0"/>
      </c>
      <c r="D35" s="4">
        <f t="shared" si="1"/>
      </c>
      <c r="E35" s="11">
        <f t="shared" si="2"/>
      </c>
      <c r="F35" s="3">
        <f t="shared" si="3"/>
      </c>
    </row>
    <row r="36" spans="2:6" ht="12.75">
      <c r="B36" s="3"/>
      <c r="C36" s="4">
        <f t="shared" si="0"/>
      </c>
      <c r="D36" s="4">
        <f t="shared" si="1"/>
      </c>
      <c r="E36" s="11">
        <f t="shared" si="2"/>
      </c>
      <c r="F36" s="3">
        <f t="shared" si="3"/>
      </c>
    </row>
    <row r="37" spans="2:6" ht="12.75">
      <c r="B37" s="3"/>
      <c r="C37" s="4">
        <f t="shared" si="0"/>
      </c>
      <c r="D37" s="4">
        <f t="shared" si="1"/>
      </c>
      <c r="E37" s="11">
        <f t="shared" si="2"/>
      </c>
      <c r="F37" s="3">
        <f t="shared" si="3"/>
      </c>
    </row>
    <row r="38" spans="2:6" ht="12.75">
      <c r="B38" s="3"/>
      <c r="C38" s="4">
        <f aca="true" t="shared" si="4" ref="C38:C52">IF(B38="","",VLOOKUP($B38,Dossard,2))</f>
      </c>
      <c r="D38" s="4">
        <f aca="true" t="shared" si="5" ref="D38:D52">IF(C38="","",VLOOKUP($B38,Dossard,3))</f>
      </c>
      <c r="E38" s="11">
        <f aca="true" t="shared" si="6" ref="E38:E52">IF(D38="","",VLOOKUP($B38,Dossard,4))</f>
      </c>
      <c r="F38" s="3">
        <f aca="true" t="shared" si="7" ref="F38:F52">IF(E38="","",VLOOKUP($B38,Dossard,5))</f>
      </c>
    </row>
    <row r="39" spans="2:6" ht="12.75">
      <c r="B39" s="3"/>
      <c r="C39" s="4">
        <f t="shared" si="4"/>
      </c>
      <c r="D39" s="4">
        <f t="shared" si="5"/>
      </c>
      <c r="E39" s="11">
        <f t="shared" si="6"/>
      </c>
      <c r="F39" s="3">
        <f t="shared" si="7"/>
      </c>
    </row>
    <row r="40" spans="2:6" ht="12.75">
      <c r="B40" s="3"/>
      <c r="C40" s="4">
        <f t="shared" si="4"/>
      </c>
      <c r="D40" s="4">
        <f t="shared" si="5"/>
      </c>
      <c r="E40" s="11">
        <f t="shared" si="6"/>
      </c>
      <c r="F40" s="3">
        <f t="shared" si="7"/>
      </c>
    </row>
    <row r="41" spans="2:6" ht="12.75">
      <c r="B41" s="3"/>
      <c r="C41" s="4">
        <f t="shared" si="4"/>
      </c>
      <c r="D41" s="4">
        <f t="shared" si="5"/>
      </c>
      <c r="E41" s="11">
        <f t="shared" si="6"/>
      </c>
      <c r="F41" s="3">
        <f t="shared" si="7"/>
      </c>
    </row>
    <row r="42" spans="2:6" ht="12.75">
      <c r="B42" s="3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3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3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3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3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3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3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3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3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6" ht="12.75">
      <c r="B51" s="3"/>
      <c r="C51" s="4">
        <f t="shared" si="4"/>
      </c>
      <c r="D51" s="4">
        <f t="shared" si="5"/>
      </c>
      <c r="E51" s="11">
        <f t="shared" si="6"/>
      </c>
      <c r="F51" s="3">
        <f t="shared" si="7"/>
      </c>
    </row>
    <row r="52" spans="2:6" ht="12.75">
      <c r="B52" s="3"/>
      <c r="C52" s="4">
        <f t="shared" si="4"/>
      </c>
      <c r="D52" s="4">
        <f t="shared" si="5"/>
      </c>
      <c r="E52" s="11">
        <f t="shared" si="6"/>
      </c>
      <c r="F52" s="3">
        <f t="shared" si="7"/>
      </c>
    </row>
    <row r="53" spans="2:6" ht="12.75">
      <c r="B53" s="3"/>
      <c r="C53" s="4">
        <f aca="true" t="shared" si="8" ref="C53:C59">IF(B53="","",VLOOKUP($B53,Dossard,2))</f>
      </c>
      <c r="D53" s="4">
        <f aca="true" t="shared" si="9" ref="D53:D59">IF(C53="","",VLOOKUP($B53,Dossard,3))</f>
      </c>
      <c r="E53" s="11">
        <f aca="true" t="shared" si="10" ref="E53:E59">IF(D53="","",VLOOKUP($B53,Dossard,4))</f>
      </c>
      <c r="F53" s="3">
        <f aca="true" t="shared" si="11" ref="F53:F59">IF(E53="","",VLOOKUP($B53,Dossard,5))</f>
      </c>
    </row>
    <row r="54" spans="2:6" ht="12.75">
      <c r="B54" s="3"/>
      <c r="C54" s="4">
        <f t="shared" si="8"/>
      </c>
      <c r="D54" s="4">
        <f t="shared" si="9"/>
      </c>
      <c r="E54" s="11">
        <f t="shared" si="10"/>
      </c>
      <c r="F54" s="3">
        <f t="shared" si="11"/>
      </c>
    </row>
    <row r="55" spans="2:6" ht="12.75">
      <c r="B55" s="3"/>
      <c r="C55" s="4">
        <f t="shared" si="8"/>
      </c>
      <c r="D55" s="4">
        <f t="shared" si="9"/>
      </c>
      <c r="E55" s="11">
        <f t="shared" si="10"/>
      </c>
      <c r="F55" s="3">
        <f t="shared" si="11"/>
      </c>
    </row>
    <row r="56" spans="2:6" ht="12.75">
      <c r="B56" s="3"/>
      <c r="C56" s="4">
        <f t="shared" si="8"/>
      </c>
      <c r="D56" s="4">
        <f t="shared" si="9"/>
      </c>
      <c r="E56" s="11">
        <f t="shared" si="10"/>
      </c>
      <c r="F56" s="3">
        <f t="shared" si="11"/>
      </c>
    </row>
    <row r="57" spans="2:6" ht="12.75">
      <c r="B57" s="3"/>
      <c r="C57" s="4">
        <f t="shared" si="8"/>
      </c>
      <c r="D57" s="4">
        <f t="shared" si="9"/>
      </c>
      <c r="E57" s="11">
        <f t="shared" si="10"/>
      </c>
      <c r="F57" s="3">
        <f t="shared" si="11"/>
      </c>
    </row>
    <row r="58" spans="2:6" ht="12.75">
      <c r="B58" s="3"/>
      <c r="C58" s="4">
        <f t="shared" si="8"/>
      </c>
      <c r="D58" s="4">
        <f t="shared" si="9"/>
      </c>
      <c r="E58" s="11">
        <f t="shared" si="10"/>
      </c>
      <c r="F58" s="3">
        <f t="shared" si="11"/>
      </c>
    </row>
    <row r="59" spans="2:6" ht="12.75">
      <c r="B59" s="3"/>
      <c r="C59" s="4">
        <f t="shared" si="8"/>
      </c>
      <c r="D59" s="4">
        <f t="shared" si="9"/>
      </c>
      <c r="E59" s="11">
        <f t="shared" si="10"/>
      </c>
      <c r="F59" s="3">
        <f t="shared" si="11"/>
      </c>
    </row>
    <row r="60" spans="2:6" ht="12.75">
      <c r="B60" s="3"/>
      <c r="D60" s="4"/>
      <c r="F60" s="8"/>
    </row>
    <row r="61" spans="2:6" ht="12.75">
      <c r="B61" s="3"/>
      <c r="D61" s="4"/>
      <c r="F61" s="8"/>
    </row>
    <row r="62" spans="2:6" ht="12.75">
      <c r="B62" s="3"/>
      <c r="D62" s="4"/>
      <c r="F62" s="8"/>
    </row>
    <row r="63" spans="2:4" ht="12.75">
      <c r="B63" s="3"/>
      <c r="D63" s="4"/>
    </row>
    <row r="64" spans="2:4" ht="12.75">
      <c r="B64" s="3"/>
      <c r="D64" s="4"/>
    </row>
    <row r="65" spans="2:4" ht="12.75">
      <c r="B65" s="3"/>
      <c r="D65" s="4"/>
    </row>
    <row r="66" spans="2:4" ht="12.75">
      <c r="B66" s="3"/>
      <c r="D66" s="4"/>
    </row>
    <row r="67" spans="2:4" ht="12.75">
      <c r="B67" s="3"/>
      <c r="D67" s="4"/>
    </row>
    <row r="68" spans="2:4" ht="12.75">
      <c r="B68" s="3"/>
      <c r="D68" s="4"/>
    </row>
    <row r="69" spans="2:4" ht="12.75">
      <c r="B69" s="3"/>
      <c r="D69" s="4"/>
    </row>
    <row r="70" spans="2:4" ht="12.75">
      <c r="B70" s="3"/>
      <c r="D70" s="4"/>
    </row>
    <row r="71" spans="2:4" ht="12.75">
      <c r="B71" s="3"/>
      <c r="D71" s="4"/>
    </row>
    <row r="72" spans="2:4" ht="12.75">
      <c r="B72" s="3"/>
      <c r="D72" s="4"/>
    </row>
    <row r="73" spans="2:4" ht="12.75">
      <c r="B73" s="3"/>
      <c r="D73" s="4"/>
    </row>
    <row r="74" spans="2:4" ht="12.75">
      <c r="B74" s="3"/>
      <c r="D74" s="4"/>
    </row>
    <row r="75" spans="2:4" ht="12.75">
      <c r="B75" s="3"/>
      <c r="D75" s="4"/>
    </row>
    <row r="76" spans="2:4" ht="12.75">
      <c r="B76" s="3"/>
      <c r="D76" s="4"/>
    </row>
    <row r="77" spans="2:4" ht="12.75">
      <c r="B77" s="3"/>
      <c r="D77" s="4"/>
    </row>
    <row r="78" spans="2:4" ht="12.75">
      <c r="B78" s="3"/>
      <c r="D78" s="4"/>
    </row>
    <row r="79" spans="2:4" ht="12.75">
      <c r="B79" s="3"/>
      <c r="D79" s="4"/>
    </row>
    <row r="80" spans="2:4" ht="12.75">
      <c r="B80" s="3"/>
      <c r="D80" s="4"/>
    </row>
    <row r="81" spans="2:4" ht="12.75">
      <c r="B81" s="3"/>
      <c r="D81" s="4"/>
    </row>
    <row r="82" spans="2:4" ht="12.75">
      <c r="B82" s="3"/>
      <c r="D82" s="4"/>
    </row>
    <row r="83" spans="2:4" ht="12.75">
      <c r="B83" s="3"/>
      <c r="D83" s="4"/>
    </row>
    <row r="84" spans="2:4" ht="12.75">
      <c r="B84" s="3"/>
      <c r="D84" s="4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46" bottom="0.5905511811023623" header="0.39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56">
    <tabColor rgb="FF00B050"/>
  </sheetPr>
  <dimension ref="A1:G84"/>
  <sheetViews>
    <sheetView showZeros="0" zoomScalePageLayoutView="0" workbookViewId="0" topLeftCell="A4">
      <selection activeCell="B10" sqref="B10:G11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10.851562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122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Partants!B5</f>
        <v>4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201</v>
      </c>
      <c r="C8" s="20" t="s">
        <v>345</v>
      </c>
      <c r="D8" s="20" t="s">
        <v>251</v>
      </c>
      <c r="E8" s="73" t="s">
        <v>346</v>
      </c>
      <c r="F8" s="1" t="s">
        <v>347</v>
      </c>
      <c r="G8" s="56" t="s">
        <v>348</v>
      </c>
    </row>
    <row r="9" spans="2:7" ht="12.75">
      <c r="B9" s="56">
        <v>202</v>
      </c>
      <c r="C9" s="20" t="s">
        <v>362</v>
      </c>
      <c r="D9" s="20" t="s">
        <v>167</v>
      </c>
      <c r="E9" s="73" t="s">
        <v>363</v>
      </c>
      <c r="F9" s="1" t="s">
        <v>357</v>
      </c>
      <c r="G9" s="56" t="s">
        <v>364</v>
      </c>
    </row>
    <row r="10" spans="2:7" ht="12.75">
      <c r="B10" s="56">
        <v>203</v>
      </c>
      <c r="C10" s="20" t="s">
        <v>349</v>
      </c>
      <c r="D10" s="20" t="s">
        <v>163</v>
      </c>
      <c r="E10" s="73" t="s">
        <v>350</v>
      </c>
      <c r="F10" s="1" t="s">
        <v>347</v>
      </c>
      <c r="G10" s="56" t="s">
        <v>351</v>
      </c>
    </row>
    <row r="11" spans="2:7" ht="12.75">
      <c r="B11" s="56">
        <v>204</v>
      </c>
      <c r="C11" s="20" t="s">
        <v>359</v>
      </c>
      <c r="D11" s="20" t="s">
        <v>58</v>
      </c>
      <c r="E11" s="73" t="s">
        <v>360</v>
      </c>
      <c r="F11" s="1" t="s">
        <v>347</v>
      </c>
      <c r="G11" s="56" t="s">
        <v>361</v>
      </c>
    </row>
    <row r="12" spans="2:4" ht="12.75">
      <c r="B12" s="3"/>
      <c r="D12" s="4"/>
    </row>
    <row r="13" spans="2:4" ht="12.75">
      <c r="B13" s="3"/>
      <c r="D13" s="4"/>
    </row>
    <row r="14" spans="2:6" ht="12.75">
      <c r="B14" s="3"/>
      <c r="C14" s="4">
        <f aca="true" t="shared" si="0" ref="C14:C47">IF(B14="","",VLOOKUP($B14,Dossard,2))</f>
      </c>
      <c r="D14" s="4">
        <f aca="true" t="shared" si="1" ref="D14:D47">IF(C14="","",VLOOKUP($B14,Dossard,3))</f>
      </c>
      <c r="E14" s="11">
        <f aca="true" t="shared" si="2" ref="E14:E47">IF(D14="","",VLOOKUP($B14,Dossard,4))</f>
      </c>
      <c r="F14" s="3">
        <f aca="true" t="shared" si="3" ref="F14:F47">IF(E14="","",VLOOKUP($B14,Dossard,5))</f>
      </c>
    </row>
    <row r="15" spans="2:6" ht="12.75">
      <c r="B15" s="3"/>
      <c r="C15" s="4">
        <f t="shared" si="0"/>
      </c>
      <c r="D15" s="4">
        <f t="shared" si="1"/>
      </c>
      <c r="E15" s="11">
        <f t="shared" si="2"/>
      </c>
      <c r="F15" s="3">
        <f t="shared" si="3"/>
      </c>
    </row>
    <row r="16" spans="2:6" ht="12.75">
      <c r="B16" s="3"/>
      <c r="C16" s="4">
        <f t="shared" si="0"/>
      </c>
      <c r="D16" s="4">
        <f t="shared" si="1"/>
      </c>
      <c r="E16" s="11">
        <f t="shared" si="2"/>
      </c>
      <c r="F16" s="3">
        <f t="shared" si="3"/>
      </c>
    </row>
    <row r="17" spans="2:6" ht="12.75">
      <c r="B17" s="3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2:6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6" ht="12.75">
      <c r="B28" s="3"/>
      <c r="C28" s="4">
        <f t="shared" si="0"/>
      </c>
      <c r="D28" s="4">
        <f t="shared" si="1"/>
      </c>
      <c r="E28" s="11">
        <f t="shared" si="2"/>
      </c>
      <c r="F28" s="3">
        <f t="shared" si="3"/>
      </c>
    </row>
    <row r="29" spans="2:6" ht="12.75">
      <c r="B29" s="3"/>
      <c r="C29" s="4">
        <f t="shared" si="0"/>
      </c>
      <c r="D29" s="4">
        <f t="shared" si="1"/>
      </c>
      <c r="E29" s="11">
        <f t="shared" si="2"/>
      </c>
      <c r="F29" s="3">
        <f t="shared" si="3"/>
      </c>
    </row>
    <row r="30" spans="2:6" ht="12.75">
      <c r="B30" s="3"/>
      <c r="C30" s="4">
        <f t="shared" si="0"/>
      </c>
      <c r="D30" s="4">
        <f t="shared" si="1"/>
      </c>
      <c r="E30" s="11">
        <f t="shared" si="2"/>
      </c>
      <c r="F30" s="3">
        <f t="shared" si="3"/>
      </c>
    </row>
    <row r="31" spans="2:6" ht="12.75">
      <c r="B31" s="3"/>
      <c r="C31" s="4">
        <f t="shared" si="0"/>
      </c>
      <c r="D31" s="4">
        <f t="shared" si="1"/>
      </c>
      <c r="E31" s="11">
        <f t="shared" si="2"/>
      </c>
      <c r="F31" s="3">
        <f t="shared" si="3"/>
      </c>
    </row>
    <row r="32" spans="2:6" ht="12.75">
      <c r="B32" s="3"/>
      <c r="C32" s="4">
        <f t="shared" si="0"/>
      </c>
      <c r="D32" s="4">
        <f t="shared" si="1"/>
      </c>
      <c r="E32" s="11">
        <f t="shared" si="2"/>
      </c>
      <c r="F32" s="3">
        <f t="shared" si="3"/>
      </c>
    </row>
    <row r="33" spans="2:6" ht="12.75">
      <c r="B33" s="3"/>
      <c r="C33" s="4">
        <f t="shared" si="0"/>
      </c>
      <c r="D33" s="4">
        <f t="shared" si="1"/>
      </c>
      <c r="E33" s="11">
        <f t="shared" si="2"/>
      </c>
      <c r="F33" s="3">
        <f t="shared" si="3"/>
      </c>
    </row>
    <row r="34" spans="2:6" ht="12.75">
      <c r="B34" s="3"/>
      <c r="C34" s="4">
        <f t="shared" si="0"/>
      </c>
      <c r="D34" s="4">
        <f t="shared" si="1"/>
      </c>
      <c r="E34" s="11">
        <f t="shared" si="2"/>
      </c>
      <c r="F34" s="3">
        <f t="shared" si="3"/>
      </c>
    </row>
    <row r="35" spans="2:6" ht="12.75">
      <c r="B35" s="3"/>
      <c r="C35" s="4">
        <f t="shared" si="0"/>
      </c>
      <c r="D35" s="4">
        <f t="shared" si="1"/>
      </c>
      <c r="E35" s="11">
        <f t="shared" si="2"/>
      </c>
      <c r="F35" s="3">
        <f t="shared" si="3"/>
      </c>
    </row>
    <row r="36" spans="2:6" ht="12.75">
      <c r="B36" s="3"/>
      <c r="C36" s="4">
        <f t="shared" si="0"/>
      </c>
      <c r="D36" s="4">
        <f t="shared" si="1"/>
      </c>
      <c r="E36" s="11">
        <f t="shared" si="2"/>
      </c>
      <c r="F36" s="3">
        <f t="shared" si="3"/>
      </c>
    </row>
    <row r="37" spans="2:6" ht="12.75">
      <c r="B37" s="3"/>
      <c r="C37" s="4">
        <f t="shared" si="0"/>
      </c>
      <c r="D37" s="4">
        <f t="shared" si="1"/>
      </c>
      <c r="E37" s="11">
        <f t="shared" si="2"/>
      </c>
      <c r="F37" s="3">
        <f t="shared" si="3"/>
      </c>
    </row>
    <row r="38" spans="2:6" ht="12.75">
      <c r="B38" s="3"/>
      <c r="C38" s="4">
        <f t="shared" si="0"/>
      </c>
      <c r="D38" s="4">
        <f t="shared" si="1"/>
      </c>
      <c r="E38" s="11">
        <f t="shared" si="2"/>
      </c>
      <c r="F38" s="3">
        <f t="shared" si="3"/>
      </c>
    </row>
    <row r="39" spans="2:6" ht="12.75">
      <c r="B39" s="3"/>
      <c r="C39" s="4">
        <f t="shared" si="0"/>
      </c>
      <c r="D39" s="4">
        <f t="shared" si="1"/>
      </c>
      <c r="E39" s="11">
        <f t="shared" si="2"/>
      </c>
      <c r="F39" s="3">
        <f t="shared" si="3"/>
      </c>
    </row>
    <row r="40" spans="2:6" ht="12.75">
      <c r="B40" s="3"/>
      <c r="C40" s="4">
        <f t="shared" si="0"/>
      </c>
      <c r="D40" s="4">
        <f t="shared" si="1"/>
      </c>
      <c r="E40" s="11">
        <f t="shared" si="2"/>
      </c>
      <c r="F40" s="3">
        <f t="shared" si="3"/>
      </c>
    </row>
    <row r="41" spans="2:6" ht="12.75">
      <c r="B41" s="3"/>
      <c r="C41" s="4">
        <f t="shared" si="0"/>
      </c>
      <c r="D41" s="4">
        <f t="shared" si="1"/>
      </c>
      <c r="E41" s="11">
        <f t="shared" si="2"/>
      </c>
      <c r="F41" s="3">
        <f t="shared" si="3"/>
      </c>
    </row>
    <row r="42" spans="2:6" ht="12.75">
      <c r="B42" s="3"/>
      <c r="C42" s="4">
        <f t="shared" si="0"/>
      </c>
      <c r="D42" s="4">
        <f t="shared" si="1"/>
      </c>
      <c r="E42" s="11">
        <f t="shared" si="2"/>
      </c>
      <c r="F42" s="3">
        <f t="shared" si="3"/>
      </c>
    </row>
    <row r="43" spans="2:6" ht="12.75">
      <c r="B43" s="3"/>
      <c r="C43" s="4">
        <f t="shared" si="0"/>
      </c>
      <c r="D43" s="4">
        <f t="shared" si="1"/>
      </c>
      <c r="E43" s="11">
        <f t="shared" si="2"/>
      </c>
      <c r="F43" s="3">
        <f t="shared" si="3"/>
      </c>
    </row>
    <row r="44" spans="2:6" ht="12.75">
      <c r="B44" s="3"/>
      <c r="C44" s="4">
        <f t="shared" si="0"/>
      </c>
      <c r="D44" s="4">
        <f t="shared" si="1"/>
      </c>
      <c r="E44" s="11">
        <f t="shared" si="2"/>
      </c>
      <c r="F44" s="3">
        <f t="shared" si="3"/>
      </c>
    </row>
    <row r="45" spans="2:6" ht="12.75">
      <c r="B45" s="3"/>
      <c r="C45" s="4">
        <f t="shared" si="0"/>
      </c>
      <c r="D45" s="4">
        <f t="shared" si="1"/>
      </c>
      <c r="E45" s="11">
        <f t="shared" si="2"/>
      </c>
      <c r="F45" s="3">
        <f t="shared" si="3"/>
      </c>
    </row>
    <row r="46" spans="2:6" ht="12.75">
      <c r="B46" s="3"/>
      <c r="C46" s="4">
        <f t="shared" si="0"/>
      </c>
      <c r="D46" s="4">
        <f t="shared" si="1"/>
      </c>
      <c r="E46" s="11">
        <f t="shared" si="2"/>
      </c>
      <c r="F46" s="3">
        <f t="shared" si="3"/>
      </c>
    </row>
    <row r="47" spans="2:6" ht="12.75">
      <c r="B47" s="3"/>
      <c r="C47" s="4">
        <f t="shared" si="0"/>
      </c>
      <c r="D47" s="4">
        <f t="shared" si="1"/>
      </c>
      <c r="E47" s="11">
        <f t="shared" si="2"/>
      </c>
      <c r="F47" s="3">
        <f t="shared" si="3"/>
      </c>
    </row>
    <row r="48" spans="2:6" ht="12.75">
      <c r="B48" s="3"/>
      <c r="C48" s="4">
        <f aca="true" t="shared" si="4" ref="C48:C59">IF(B48="","",VLOOKUP($B48,Dossard,2))</f>
      </c>
      <c r="D48" s="4">
        <f aca="true" t="shared" si="5" ref="D48:D59">IF(C48="","",VLOOKUP($B48,Dossard,3))</f>
      </c>
      <c r="E48" s="11">
        <f aca="true" t="shared" si="6" ref="E48:E59">IF(D48="","",VLOOKUP($B48,Dossard,4))</f>
      </c>
      <c r="F48" s="3">
        <f aca="true" t="shared" si="7" ref="F48:F59">IF(E48="","",VLOOKUP($B48,Dossard,5))</f>
      </c>
    </row>
    <row r="49" spans="2:6" ht="12.75">
      <c r="B49" s="3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3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6" ht="12.75">
      <c r="B51" s="3"/>
      <c r="C51" s="4">
        <f t="shared" si="4"/>
      </c>
      <c r="D51" s="4">
        <f t="shared" si="5"/>
      </c>
      <c r="E51" s="11">
        <f t="shared" si="6"/>
      </c>
      <c r="F51" s="3">
        <f t="shared" si="7"/>
      </c>
    </row>
    <row r="52" spans="2:6" ht="12.75">
      <c r="B52" s="3"/>
      <c r="C52" s="4">
        <f t="shared" si="4"/>
      </c>
      <c r="D52" s="4">
        <f t="shared" si="5"/>
      </c>
      <c r="E52" s="11">
        <f t="shared" si="6"/>
      </c>
      <c r="F52" s="3">
        <f t="shared" si="7"/>
      </c>
    </row>
    <row r="53" spans="2:6" ht="12.75">
      <c r="B53" s="3"/>
      <c r="C53" s="4">
        <f t="shared" si="4"/>
      </c>
      <c r="D53" s="4">
        <f t="shared" si="5"/>
      </c>
      <c r="E53" s="11">
        <f t="shared" si="6"/>
      </c>
      <c r="F53" s="3">
        <f t="shared" si="7"/>
      </c>
    </row>
    <row r="54" spans="2:6" ht="12.75">
      <c r="B54" s="3"/>
      <c r="C54" s="4">
        <f t="shared" si="4"/>
      </c>
      <c r="D54" s="4">
        <f t="shared" si="5"/>
      </c>
      <c r="E54" s="11">
        <f t="shared" si="6"/>
      </c>
      <c r="F54" s="3">
        <f t="shared" si="7"/>
      </c>
    </row>
    <row r="55" spans="2:6" ht="12.75">
      <c r="B55" s="3"/>
      <c r="C55" s="4">
        <f t="shared" si="4"/>
      </c>
      <c r="D55" s="4">
        <f t="shared" si="5"/>
      </c>
      <c r="E55" s="11">
        <f t="shared" si="6"/>
      </c>
      <c r="F55" s="3">
        <f t="shared" si="7"/>
      </c>
    </row>
    <row r="56" spans="2:6" ht="12.75">
      <c r="B56" s="3"/>
      <c r="C56" s="4">
        <f t="shared" si="4"/>
      </c>
      <c r="D56" s="4">
        <f t="shared" si="5"/>
      </c>
      <c r="E56" s="11">
        <f t="shared" si="6"/>
      </c>
      <c r="F56" s="3">
        <f t="shared" si="7"/>
      </c>
    </row>
    <row r="57" spans="2:6" ht="12.75">
      <c r="B57" s="3"/>
      <c r="C57" s="4">
        <f t="shared" si="4"/>
      </c>
      <c r="D57" s="4">
        <f t="shared" si="5"/>
      </c>
      <c r="E57" s="11">
        <f t="shared" si="6"/>
      </c>
      <c r="F57" s="3">
        <f t="shared" si="7"/>
      </c>
    </row>
    <row r="58" spans="2:6" ht="12.75">
      <c r="B58" s="3"/>
      <c r="C58" s="4">
        <f t="shared" si="4"/>
      </c>
      <c r="D58" s="4">
        <f t="shared" si="5"/>
      </c>
      <c r="E58" s="11">
        <f t="shared" si="6"/>
      </c>
      <c r="F58" s="3">
        <f t="shared" si="7"/>
      </c>
    </row>
    <row r="59" spans="2:6" ht="12.75">
      <c r="B59" s="3"/>
      <c r="C59" s="4">
        <f t="shared" si="4"/>
      </c>
      <c r="D59" s="4">
        <f t="shared" si="5"/>
      </c>
      <c r="E59" s="11">
        <f t="shared" si="6"/>
      </c>
      <c r="F59" s="3">
        <f t="shared" si="7"/>
      </c>
    </row>
    <row r="60" spans="2:6" ht="12.75">
      <c r="B60" s="3"/>
      <c r="D60" s="4"/>
      <c r="F60" s="8"/>
    </row>
    <row r="61" spans="2:6" ht="12.75">
      <c r="B61" s="3"/>
      <c r="D61" s="4"/>
      <c r="F61" s="8"/>
    </row>
    <row r="62" spans="2:6" ht="12.75">
      <c r="B62" s="3"/>
      <c r="D62" s="4"/>
      <c r="F62" s="8"/>
    </row>
    <row r="63" spans="2:4" ht="12.75">
      <c r="B63" s="3"/>
      <c r="D63" s="4"/>
    </row>
    <row r="64" spans="2:4" ht="12.75">
      <c r="B64" s="3"/>
      <c r="D64" s="4"/>
    </row>
    <row r="65" spans="2:4" ht="12.75">
      <c r="B65" s="3"/>
      <c r="D65" s="4"/>
    </row>
    <row r="66" spans="2:4" ht="12.75">
      <c r="B66" s="3"/>
      <c r="D66" s="4"/>
    </row>
    <row r="67" spans="2:4" ht="12.75">
      <c r="B67" s="3"/>
      <c r="D67" s="4"/>
    </row>
    <row r="68" spans="2:4" ht="12.75">
      <c r="B68" s="3"/>
      <c r="D68" s="4"/>
    </row>
    <row r="69" spans="2:4" ht="12.75">
      <c r="B69" s="3"/>
      <c r="D69" s="4"/>
    </row>
    <row r="70" spans="2:4" ht="12.75">
      <c r="B70" s="3"/>
      <c r="D70" s="4"/>
    </row>
    <row r="71" spans="2:4" ht="12.75">
      <c r="B71" s="3"/>
      <c r="D71" s="4"/>
    </row>
    <row r="72" spans="2:4" ht="12.75">
      <c r="B72" s="3"/>
      <c r="D72" s="4"/>
    </row>
    <row r="73" spans="2:4" ht="12.75">
      <c r="B73" s="3"/>
      <c r="D73" s="4"/>
    </row>
    <row r="74" spans="2:4" ht="12.75">
      <c r="B74" s="3"/>
      <c r="D74" s="4"/>
    </row>
    <row r="75" spans="2:4" ht="12.75">
      <c r="B75" s="3"/>
      <c r="D75" s="4"/>
    </row>
    <row r="76" spans="2:4" ht="12.75">
      <c r="B76" s="3"/>
      <c r="D76" s="4"/>
    </row>
    <row r="77" spans="2:4" ht="12.75">
      <c r="B77" s="3"/>
      <c r="D77" s="4"/>
    </row>
    <row r="78" spans="2:4" ht="12.75">
      <c r="B78" s="3"/>
      <c r="D78" s="4"/>
    </row>
    <row r="79" spans="2:4" ht="12.75">
      <c r="B79" s="3"/>
      <c r="D79" s="4"/>
    </row>
    <row r="80" spans="2:4" ht="12.75">
      <c r="B80" s="3"/>
      <c r="D80" s="4"/>
    </row>
    <row r="81" spans="2:4" ht="12.75">
      <c r="B81" s="3"/>
      <c r="D81" s="4"/>
    </row>
    <row r="82" spans="2:4" ht="12.75">
      <c r="B82" s="3"/>
      <c r="D82" s="4"/>
    </row>
    <row r="83" spans="2:4" ht="12.75">
      <c r="B83" s="3"/>
      <c r="D83" s="4"/>
    </row>
    <row r="84" spans="2:4" ht="12.75">
      <c r="B84" s="3"/>
      <c r="D84" s="4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46" bottom="0.5905511811023623" header="0.39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4">
    <tabColor rgb="FF00B050"/>
  </sheetPr>
  <dimension ref="A1:G72"/>
  <sheetViews>
    <sheetView showZeros="0" zoomScalePageLayoutView="0" workbookViewId="0" topLeftCell="A18">
      <selection activeCell="B21" sqref="B21:F21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10.2812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123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Partants!B6</f>
        <v>41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>
        <v>317</v>
      </c>
      <c r="C8" s="20" t="s">
        <v>365</v>
      </c>
      <c r="D8" s="20" t="s">
        <v>70</v>
      </c>
      <c r="E8" s="73" t="s">
        <v>366</v>
      </c>
      <c r="F8" s="1" t="s">
        <v>367</v>
      </c>
      <c r="G8" s="56" t="s">
        <v>368</v>
      </c>
    </row>
    <row r="9" spans="2:7" ht="12.75">
      <c r="B9" s="56">
        <v>306</v>
      </c>
      <c r="C9" s="20" t="s">
        <v>369</v>
      </c>
      <c r="D9" s="20" t="s">
        <v>72</v>
      </c>
      <c r="E9" s="73" t="s">
        <v>370</v>
      </c>
      <c r="F9" s="56" t="s">
        <v>371</v>
      </c>
      <c r="G9" s="56" t="s">
        <v>372</v>
      </c>
    </row>
    <row r="10" spans="2:7" ht="12.75">
      <c r="B10" s="56">
        <v>301</v>
      </c>
      <c r="C10" s="20" t="s">
        <v>373</v>
      </c>
      <c r="D10" s="20" t="s">
        <v>271</v>
      </c>
      <c r="E10" s="73" t="s">
        <v>374</v>
      </c>
      <c r="F10" s="1" t="s">
        <v>371</v>
      </c>
      <c r="G10" s="56" t="s">
        <v>375</v>
      </c>
    </row>
    <row r="11" spans="2:7" ht="12.75">
      <c r="B11" s="56">
        <v>313</v>
      </c>
      <c r="C11" s="20" t="s">
        <v>376</v>
      </c>
      <c r="D11" s="20" t="s">
        <v>271</v>
      </c>
      <c r="E11" s="73" t="s">
        <v>377</v>
      </c>
      <c r="F11" s="1" t="s">
        <v>371</v>
      </c>
      <c r="G11" s="56" t="s">
        <v>378</v>
      </c>
    </row>
    <row r="12" spans="2:7" ht="12.75">
      <c r="B12" s="56">
        <v>303</v>
      </c>
      <c r="C12" s="20" t="s">
        <v>379</v>
      </c>
      <c r="D12" s="20" t="s">
        <v>163</v>
      </c>
      <c r="E12" s="73" t="s">
        <v>380</v>
      </c>
      <c r="F12" s="1" t="s">
        <v>371</v>
      </c>
      <c r="G12" s="56" t="s">
        <v>381</v>
      </c>
    </row>
    <row r="13" spans="2:7" ht="12.75">
      <c r="B13" s="56">
        <v>315</v>
      </c>
      <c r="C13" s="20" t="s">
        <v>382</v>
      </c>
      <c r="D13" s="20" t="s">
        <v>163</v>
      </c>
      <c r="E13" s="73" t="s">
        <v>383</v>
      </c>
      <c r="F13" s="1" t="s">
        <v>367</v>
      </c>
      <c r="G13" s="56" t="s">
        <v>384</v>
      </c>
    </row>
    <row r="14" spans="2:7" ht="12.75">
      <c r="B14" s="56">
        <v>301</v>
      </c>
      <c r="C14" s="61" t="s">
        <v>373</v>
      </c>
      <c r="D14" s="58" t="s">
        <v>271</v>
      </c>
      <c r="E14" s="72" t="s">
        <v>374</v>
      </c>
      <c r="F14" s="56" t="s">
        <v>367</v>
      </c>
      <c r="G14" s="56"/>
    </row>
    <row r="15" spans="2:7" ht="12.75">
      <c r="B15" s="56">
        <v>302</v>
      </c>
      <c r="C15" s="20" t="s">
        <v>415</v>
      </c>
      <c r="D15" s="20" t="s">
        <v>78</v>
      </c>
      <c r="E15" s="73" t="s">
        <v>416</v>
      </c>
      <c r="F15" s="1" t="s">
        <v>367</v>
      </c>
      <c r="G15" s="56" t="s">
        <v>417</v>
      </c>
    </row>
    <row r="16" spans="2:7" ht="12.75">
      <c r="B16" s="56">
        <v>303</v>
      </c>
      <c r="C16" s="61" t="s">
        <v>379</v>
      </c>
      <c r="D16" s="58" t="s">
        <v>163</v>
      </c>
      <c r="E16" s="72" t="s">
        <v>380</v>
      </c>
      <c r="F16" s="56" t="s">
        <v>367</v>
      </c>
      <c r="G16" s="56"/>
    </row>
    <row r="17" spans="2:7" ht="12.75">
      <c r="B17" s="56">
        <v>304</v>
      </c>
      <c r="C17" s="20" t="s">
        <v>428</v>
      </c>
      <c r="D17" s="20" t="s">
        <v>429</v>
      </c>
      <c r="E17" s="73" t="s">
        <v>430</v>
      </c>
      <c r="F17" s="1" t="s">
        <v>367</v>
      </c>
      <c r="G17" s="56" t="s">
        <v>431</v>
      </c>
    </row>
    <row r="18" spans="2:7" ht="12.75">
      <c r="B18" s="56">
        <v>305</v>
      </c>
      <c r="C18" s="20" t="s">
        <v>394</v>
      </c>
      <c r="D18" s="20" t="s">
        <v>303</v>
      </c>
      <c r="E18" s="73" t="s">
        <v>395</v>
      </c>
      <c r="F18" s="1" t="s">
        <v>371</v>
      </c>
      <c r="G18" s="56" t="s">
        <v>396</v>
      </c>
    </row>
    <row r="19" spans="2:7" ht="12.75">
      <c r="B19" s="56">
        <v>306</v>
      </c>
      <c r="C19" s="61" t="s">
        <v>369</v>
      </c>
      <c r="D19" s="58" t="s">
        <v>72</v>
      </c>
      <c r="E19" s="72" t="s">
        <v>370</v>
      </c>
      <c r="F19" s="56" t="s">
        <v>367</v>
      </c>
      <c r="G19" s="56"/>
    </row>
    <row r="20" spans="2:7" ht="12.75">
      <c r="B20" s="56">
        <v>307</v>
      </c>
      <c r="C20" s="20" t="s">
        <v>391</v>
      </c>
      <c r="D20" s="20" t="s">
        <v>77</v>
      </c>
      <c r="E20" s="73" t="s">
        <v>392</v>
      </c>
      <c r="F20" s="1" t="s">
        <v>367</v>
      </c>
      <c r="G20" s="56" t="s">
        <v>393</v>
      </c>
    </row>
    <row r="21" spans="2:7" ht="12.75">
      <c r="B21" s="56">
        <v>308</v>
      </c>
      <c r="C21" s="20" t="s">
        <v>397</v>
      </c>
      <c r="D21" s="20" t="s">
        <v>58</v>
      </c>
      <c r="E21" s="73" t="s">
        <v>398</v>
      </c>
      <c r="F21" s="1" t="s">
        <v>371</v>
      </c>
      <c r="G21" s="56" t="s">
        <v>399</v>
      </c>
    </row>
    <row r="22" spans="2:7" ht="12.75">
      <c r="B22" s="56">
        <v>309</v>
      </c>
      <c r="C22" s="20" t="s">
        <v>406</v>
      </c>
      <c r="D22" s="20" t="s">
        <v>73</v>
      </c>
      <c r="E22" s="73" t="s">
        <v>407</v>
      </c>
      <c r="F22" s="1" t="s">
        <v>371</v>
      </c>
      <c r="G22" s="56" t="s">
        <v>408</v>
      </c>
    </row>
    <row r="23" spans="2:7" ht="12.75">
      <c r="B23" s="56">
        <v>310</v>
      </c>
      <c r="C23" s="20" t="s">
        <v>412</v>
      </c>
      <c r="D23" s="20" t="s">
        <v>73</v>
      </c>
      <c r="E23" s="73" t="s">
        <v>413</v>
      </c>
      <c r="F23" s="1" t="s">
        <v>367</v>
      </c>
      <c r="G23" s="56" t="s">
        <v>414</v>
      </c>
    </row>
    <row r="24" spans="2:7" ht="12.75">
      <c r="B24" s="56">
        <v>311</v>
      </c>
      <c r="C24" s="20" t="s">
        <v>409</v>
      </c>
      <c r="D24" s="20" t="s">
        <v>73</v>
      </c>
      <c r="E24" s="73" t="s">
        <v>410</v>
      </c>
      <c r="F24" s="1" t="s">
        <v>371</v>
      </c>
      <c r="G24" s="56" t="s">
        <v>411</v>
      </c>
    </row>
    <row r="25" spans="2:7" ht="12.75">
      <c r="B25" s="56">
        <v>312</v>
      </c>
      <c r="C25" s="20" t="s">
        <v>403</v>
      </c>
      <c r="D25" s="20" t="s">
        <v>58</v>
      </c>
      <c r="E25" s="73" t="s">
        <v>404</v>
      </c>
      <c r="F25" s="1" t="s">
        <v>367</v>
      </c>
      <c r="G25" s="56" t="s">
        <v>405</v>
      </c>
    </row>
    <row r="26" spans="2:7" ht="12.75">
      <c r="B26" s="56">
        <v>313</v>
      </c>
      <c r="C26" s="61" t="s">
        <v>376</v>
      </c>
      <c r="D26" s="58" t="s">
        <v>271</v>
      </c>
      <c r="E26" s="72" t="s">
        <v>377</v>
      </c>
      <c r="F26" s="56" t="s">
        <v>367</v>
      </c>
      <c r="G26" s="56"/>
    </row>
    <row r="27" spans="2:7" ht="12.75">
      <c r="B27" s="56">
        <v>314</v>
      </c>
      <c r="C27" s="20" t="s">
        <v>418</v>
      </c>
      <c r="D27" s="20" t="s">
        <v>167</v>
      </c>
      <c r="E27" s="73" t="s">
        <v>419</v>
      </c>
      <c r="F27" s="1" t="s">
        <v>371</v>
      </c>
      <c r="G27" s="56" t="s">
        <v>420</v>
      </c>
    </row>
    <row r="28" spans="2:7" ht="12.75">
      <c r="B28" s="56">
        <v>316</v>
      </c>
      <c r="C28" s="61" t="s">
        <v>388</v>
      </c>
      <c r="D28" s="58" t="s">
        <v>163</v>
      </c>
      <c r="E28" s="72" t="s">
        <v>389</v>
      </c>
      <c r="F28" s="56" t="s">
        <v>367</v>
      </c>
      <c r="G28" s="56" t="s">
        <v>390</v>
      </c>
    </row>
    <row r="29" spans="2:7" ht="12.75">
      <c r="B29" s="56">
        <v>317</v>
      </c>
      <c r="C29" s="20" t="s">
        <v>365</v>
      </c>
      <c r="D29" s="20" t="s">
        <v>70</v>
      </c>
      <c r="E29" s="73">
        <v>48771420037</v>
      </c>
      <c r="F29" s="1" t="s">
        <v>371</v>
      </c>
      <c r="G29" s="56"/>
    </row>
    <row r="30" spans="2:7" ht="12.75">
      <c r="B30" s="56">
        <v>318</v>
      </c>
      <c r="C30" s="20" t="s">
        <v>425</v>
      </c>
      <c r="D30" s="20" t="s">
        <v>159</v>
      </c>
      <c r="E30" s="73" t="s">
        <v>426</v>
      </c>
      <c r="F30" s="1" t="s">
        <v>367</v>
      </c>
      <c r="G30" s="56" t="s">
        <v>427</v>
      </c>
    </row>
    <row r="31" spans="2:7" ht="12.75">
      <c r="B31" s="56">
        <v>319</v>
      </c>
      <c r="C31" s="20" t="s">
        <v>400</v>
      </c>
      <c r="D31" s="20" t="s">
        <v>58</v>
      </c>
      <c r="E31" s="73" t="s">
        <v>401</v>
      </c>
      <c r="F31" s="1" t="s">
        <v>367</v>
      </c>
      <c r="G31" s="56" t="s">
        <v>402</v>
      </c>
    </row>
    <row r="32" spans="2:7" ht="12.75">
      <c r="B32" s="56">
        <v>320</v>
      </c>
      <c r="C32" s="20" t="s">
        <v>421</v>
      </c>
      <c r="D32" s="20" t="s">
        <v>422</v>
      </c>
      <c r="E32" s="73" t="s">
        <v>423</v>
      </c>
      <c r="F32" s="56" t="s">
        <v>371</v>
      </c>
      <c r="G32" s="56" t="s">
        <v>424</v>
      </c>
    </row>
    <row r="33" spans="2:7" ht="12.75">
      <c r="B33" s="56">
        <v>321</v>
      </c>
      <c r="C33" s="20" t="s">
        <v>385</v>
      </c>
      <c r="D33" s="20" t="s">
        <v>163</v>
      </c>
      <c r="E33" s="73" t="s">
        <v>386</v>
      </c>
      <c r="F33" s="1" t="s">
        <v>367</v>
      </c>
      <c r="G33" s="56" t="s">
        <v>387</v>
      </c>
    </row>
    <row r="34" spans="2:7" ht="12.75">
      <c r="B34" s="56">
        <v>322</v>
      </c>
      <c r="C34" s="20" t="s">
        <v>476</v>
      </c>
      <c r="D34" s="20" t="s">
        <v>129</v>
      </c>
      <c r="E34" s="73"/>
      <c r="F34" s="1" t="s">
        <v>367</v>
      </c>
      <c r="G34" s="56"/>
    </row>
    <row r="35" spans="2:7" ht="12.75">
      <c r="B35" s="56">
        <v>323</v>
      </c>
      <c r="C35" s="61" t="s">
        <v>484</v>
      </c>
      <c r="D35" s="58"/>
      <c r="E35" s="72" t="s">
        <v>485</v>
      </c>
      <c r="F35" s="56" t="s">
        <v>367</v>
      </c>
      <c r="G35" s="56"/>
    </row>
    <row r="36" spans="2:7" ht="12.75">
      <c r="B36" s="56">
        <v>701</v>
      </c>
      <c r="C36" s="61" t="s">
        <v>453</v>
      </c>
      <c r="D36" s="58" t="s">
        <v>58</v>
      </c>
      <c r="E36" s="72" t="s">
        <v>454</v>
      </c>
      <c r="F36" s="56" t="s">
        <v>121</v>
      </c>
      <c r="G36" s="56" t="s">
        <v>455</v>
      </c>
    </row>
    <row r="37" spans="2:7" ht="12.75">
      <c r="B37" s="56">
        <v>702</v>
      </c>
      <c r="C37" s="61" t="s">
        <v>456</v>
      </c>
      <c r="D37" s="58" t="s">
        <v>58</v>
      </c>
      <c r="E37" s="72" t="s">
        <v>457</v>
      </c>
      <c r="F37" s="56" t="s">
        <v>121</v>
      </c>
      <c r="G37" s="56" t="s">
        <v>458</v>
      </c>
    </row>
    <row r="38" spans="2:7" ht="12.75">
      <c r="B38" s="56">
        <v>703</v>
      </c>
      <c r="C38" s="61" t="s">
        <v>470</v>
      </c>
      <c r="D38" s="58" t="s">
        <v>471</v>
      </c>
      <c r="E38" s="72" t="s">
        <v>472</v>
      </c>
      <c r="F38" s="56" t="s">
        <v>121</v>
      </c>
      <c r="G38" s="56" t="s">
        <v>473</v>
      </c>
    </row>
    <row r="39" spans="2:7" ht="12.75">
      <c r="B39" s="56">
        <v>704</v>
      </c>
      <c r="C39" s="61" t="s">
        <v>448</v>
      </c>
      <c r="D39" s="58" t="s">
        <v>163</v>
      </c>
      <c r="E39" s="72" t="s">
        <v>449</v>
      </c>
      <c r="F39" s="56" t="s">
        <v>121</v>
      </c>
      <c r="G39" s="56" t="s">
        <v>450</v>
      </c>
    </row>
    <row r="40" spans="2:7" ht="12.75">
      <c r="B40" s="56">
        <v>705</v>
      </c>
      <c r="C40" s="61" t="s">
        <v>435</v>
      </c>
      <c r="D40" s="58" t="s">
        <v>436</v>
      </c>
      <c r="E40" s="72" t="s">
        <v>437</v>
      </c>
      <c r="F40" s="56" t="s">
        <v>121</v>
      </c>
      <c r="G40" s="56" t="s">
        <v>438</v>
      </c>
    </row>
    <row r="41" spans="2:7" ht="12.75">
      <c r="B41" s="56">
        <v>706</v>
      </c>
      <c r="C41" s="61" t="s">
        <v>439</v>
      </c>
      <c r="D41" s="58" t="s">
        <v>271</v>
      </c>
      <c r="E41" s="72" t="s">
        <v>440</v>
      </c>
      <c r="F41" s="56" t="s">
        <v>121</v>
      </c>
      <c r="G41" s="56" t="s">
        <v>441</v>
      </c>
    </row>
    <row r="42" spans="2:7" ht="12.75">
      <c r="B42" s="56">
        <v>707</v>
      </c>
      <c r="C42" s="61" t="s">
        <v>445</v>
      </c>
      <c r="D42" s="58" t="s">
        <v>163</v>
      </c>
      <c r="E42" s="72" t="s">
        <v>446</v>
      </c>
      <c r="F42" s="56" t="s">
        <v>121</v>
      </c>
      <c r="G42" s="56" t="s">
        <v>447</v>
      </c>
    </row>
    <row r="43" spans="2:7" ht="12.75">
      <c r="B43" s="56">
        <v>708</v>
      </c>
      <c r="C43" s="61" t="s">
        <v>459</v>
      </c>
      <c r="D43" s="58" t="s">
        <v>460</v>
      </c>
      <c r="E43" s="72" t="s">
        <v>461</v>
      </c>
      <c r="F43" s="56" t="s">
        <v>121</v>
      </c>
      <c r="G43" s="56" t="s">
        <v>462</v>
      </c>
    </row>
    <row r="44" spans="2:7" ht="12.75">
      <c r="B44" s="56">
        <v>709</v>
      </c>
      <c r="C44" s="61" t="s">
        <v>133</v>
      </c>
      <c r="D44" s="58" t="s">
        <v>154</v>
      </c>
      <c r="E44" s="72" t="s">
        <v>451</v>
      </c>
      <c r="F44" s="56" t="s">
        <v>121</v>
      </c>
      <c r="G44" s="56" t="s">
        <v>452</v>
      </c>
    </row>
    <row r="45" spans="2:7" ht="12.75">
      <c r="B45" s="56">
        <v>710</v>
      </c>
      <c r="C45" s="61" t="s">
        <v>442</v>
      </c>
      <c r="D45" s="58" t="s">
        <v>163</v>
      </c>
      <c r="E45" s="72" t="s">
        <v>443</v>
      </c>
      <c r="F45" s="56" t="s">
        <v>121</v>
      </c>
      <c r="G45" s="56" t="s">
        <v>444</v>
      </c>
    </row>
    <row r="46" spans="2:7" ht="12.75">
      <c r="B46" s="56">
        <v>711</v>
      </c>
      <c r="C46" s="61" t="s">
        <v>463</v>
      </c>
      <c r="D46" s="58" t="s">
        <v>78</v>
      </c>
      <c r="E46" s="72" t="s">
        <v>464</v>
      </c>
      <c r="F46" s="56" t="s">
        <v>121</v>
      </c>
      <c r="G46" s="56" t="s">
        <v>465</v>
      </c>
    </row>
    <row r="47" spans="2:7" ht="12.75">
      <c r="B47" s="56">
        <v>712</v>
      </c>
      <c r="C47" s="61" t="s">
        <v>432</v>
      </c>
      <c r="D47" s="58" t="s">
        <v>70</v>
      </c>
      <c r="E47" s="72" t="s">
        <v>433</v>
      </c>
      <c r="F47" s="1" t="s">
        <v>121</v>
      </c>
      <c r="G47" s="56" t="s">
        <v>434</v>
      </c>
    </row>
    <row r="48" spans="2:7" ht="12.75">
      <c r="B48" s="56">
        <v>713</v>
      </c>
      <c r="C48" s="61" t="s">
        <v>466</v>
      </c>
      <c r="D48" s="58" t="s">
        <v>467</v>
      </c>
      <c r="E48" s="72" t="s">
        <v>468</v>
      </c>
      <c r="F48" s="56" t="s">
        <v>121</v>
      </c>
      <c r="G48" s="56" t="s">
        <v>469</v>
      </c>
    </row>
    <row r="49" spans="2:6" ht="12.75">
      <c r="B49" s="3"/>
      <c r="C49" s="4">
        <f>IF(B49="","",VLOOKUP($B49,Dossard,2))</f>
      </c>
      <c r="D49" s="4">
        <f>IF(C49="","",VLOOKUP($B49,Dossard,3))</f>
      </c>
      <c r="E49" s="11">
        <f>IF(D49="","",VLOOKUP($B49,Dossard,4))</f>
      </c>
      <c r="F49" s="3">
        <f>IF(E49="","",VLOOKUP($B49,Dossard,5))</f>
      </c>
    </row>
    <row r="50" spans="2:6" ht="12.75">
      <c r="B50" s="3"/>
      <c r="C50" s="4">
        <f>IF(B50="","",VLOOKUP($B50,Dossard,2))</f>
      </c>
      <c r="D50" s="4">
        <f>IF(C50="","",VLOOKUP($B50,Dossard,3))</f>
      </c>
      <c r="E50" s="11">
        <f>IF(D50="","",VLOOKUP($B50,Dossard,4))</f>
      </c>
      <c r="F50" s="3">
        <f>IF(E50="","",VLOOKUP($B50,Dossard,5))</f>
      </c>
    </row>
    <row r="51" spans="2:6" ht="12.75">
      <c r="B51" s="3"/>
      <c r="C51" s="4">
        <f>IF(B51="","",VLOOKUP($B51,Dossard,2))</f>
      </c>
      <c r="D51" s="4">
        <f>IF(C51="","",VLOOKUP($B51,Dossard,3))</f>
      </c>
      <c r="E51" s="11">
        <f>IF(D51="","",VLOOKUP($B51,Dossard,4))</f>
      </c>
      <c r="F51" s="3">
        <f>IF(E51="","",VLOOKUP($B51,Dossard,5))</f>
      </c>
    </row>
    <row r="52" spans="2:6" ht="12.75">
      <c r="B52" s="3"/>
      <c r="C52" s="4">
        <f aca="true" t="shared" si="0" ref="C52:C72">IF(B52="","",VLOOKUP($B52,Dossard,2))</f>
      </c>
      <c r="D52" s="4">
        <f aca="true" t="shared" si="1" ref="D52:D72">IF(C52="","",VLOOKUP($B52,Dossard,3))</f>
      </c>
      <c r="E52" s="11">
        <f aca="true" t="shared" si="2" ref="E52:E72">IF(D52="","",VLOOKUP($B52,Dossard,4))</f>
      </c>
      <c r="F52" s="3">
        <f aca="true" t="shared" si="3" ref="F52:F72">IF(E52="","",VLOOKUP($B52,Dossard,5))</f>
      </c>
    </row>
    <row r="53" spans="2:6" ht="12.75">
      <c r="B53" s="3"/>
      <c r="C53" s="4">
        <f t="shared" si="0"/>
      </c>
      <c r="D53" s="4">
        <f t="shared" si="1"/>
      </c>
      <c r="E53" s="11">
        <f t="shared" si="2"/>
      </c>
      <c r="F53" s="3">
        <f t="shared" si="3"/>
      </c>
    </row>
    <row r="54" spans="2:6" ht="12.75">
      <c r="B54" s="3"/>
      <c r="C54" s="4">
        <f t="shared" si="0"/>
      </c>
      <c r="D54" s="4">
        <f t="shared" si="1"/>
      </c>
      <c r="E54" s="11">
        <f t="shared" si="2"/>
      </c>
      <c r="F54" s="3">
        <f t="shared" si="3"/>
      </c>
    </row>
    <row r="55" spans="2:6" ht="12.75">
      <c r="B55" s="3"/>
      <c r="C55" s="4">
        <f t="shared" si="0"/>
      </c>
      <c r="D55" s="4">
        <f t="shared" si="1"/>
      </c>
      <c r="E55" s="11">
        <f t="shared" si="2"/>
      </c>
      <c r="F55" s="3">
        <f t="shared" si="3"/>
      </c>
    </row>
    <row r="56" spans="2:6" ht="12.75">
      <c r="B56" s="3"/>
      <c r="C56" s="4">
        <f t="shared" si="0"/>
      </c>
      <c r="D56" s="4">
        <f t="shared" si="1"/>
      </c>
      <c r="E56" s="11">
        <f t="shared" si="2"/>
      </c>
      <c r="F56" s="3">
        <f t="shared" si="3"/>
      </c>
    </row>
    <row r="57" spans="2:6" ht="12.75">
      <c r="B57" s="3"/>
      <c r="C57" s="4">
        <f t="shared" si="0"/>
      </c>
      <c r="D57" s="4">
        <f t="shared" si="1"/>
      </c>
      <c r="E57" s="11">
        <f t="shared" si="2"/>
      </c>
      <c r="F57" s="3">
        <f t="shared" si="3"/>
      </c>
    </row>
    <row r="58" spans="2:6" ht="12.75">
      <c r="B58" s="3"/>
      <c r="C58" s="4">
        <f t="shared" si="0"/>
      </c>
      <c r="D58" s="4">
        <f t="shared" si="1"/>
      </c>
      <c r="E58" s="11">
        <f t="shared" si="2"/>
      </c>
      <c r="F58" s="3">
        <f t="shared" si="3"/>
      </c>
    </row>
    <row r="59" spans="2:6" ht="12.75">
      <c r="B59" s="3"/>
      <c r="C59" s="4">
        <f t="shared" si="0"/>
      </c>
      <c r="D59" s="4">
        <f t="shared" si="1"/>
      </c>
      <c r="E59" s="11">
        <f t="shared" si="2"/>
      </c>
      <c r="F59" s="3">
        <f t="shared" si="3"/>
      </c>
    </row>
    <row r="60" spans="2:6" ht="12.75">
      <c r="B60" s="3"/>
      <c r="C60" s="4">
        <f t="shared" si="0"/>
      </c>
      <c r="D60" s="4">
        <f t="shared" si="1"/>
      </c>
      <c r="E60" s="11">
        <f t="shared" si="2"/>
      </c>
      <c r="F60" s="3">
        <f t="shared" si="3"/>
      </c>
    </row>
    <row r="61" spans="2:6" ht="12.75">
      <c r="B61" s="3"/>
      <c r="C61" s="4">
        <f t="shared" si="0"/>
      </c>
      <c r="D61" s="4">
        <f t="shared" si="1"/>
      </c>
      <c r="E61" s="11">
        <f t="shared" si="2"/>
      </c>
      <c r="F61" s="3">
        <f t="shared" si="3"/>
      </c>
    </row>
    <row r="62" spans="2:6" ht="12.75">
      <c r="B62" s="3"/>
      <c r="C62" s="4">
        <f t="shared" si="0"/>
      </c>
      <c r="D62" s="4">
        <f t="shared" si="1"/>
      </c>
      <c r="E62" s="11">
        <f t="shared" si="2"/>
      </c>
      <c r="F62" s="3">
        <f t="shared" si="3"/>
      </c>
    </row>
    <row r="63" spans="2:6" ht="12.75">
      <c r="B63" s="3"/>
      <c r="C63" s="4">
        <f t="shared" si="0"/>
      </c>
      <c r="D63" s="4">
        <f t="shared" si="1"/>
      </c>
      <c r="E63" s="11">
        <f t="shared" si="2"/>
      </c>
      <c r="F63" s="3">
        <f t="shared" si="3"/>
      </c>
    </row>
    <row r="64" spans="2:6" ht="12.75">
      <c r="B64" s="3"/>
      <c r="C64" s="4">
        <f t="shared" si="0"/>
      </c>
      <c r="D64" s="4">
        <f t="shared" si="1"/>
      </c>
      <c r="E64" s="11">
        <f t="shared" si="2"/>
      </c>
      <c r="F64" s="3">
        <f t="shared" si="3"/>
      </c>
    </row>
    <row r="65" spans="2:6" ht="12.75">
      <c r="B65" s="3"/>
      <c r="C65" s="4">
        <f t="shared" si="0"/>
      </c>
      <c r="D65" s="4">
        <f t="shared" si="1"/>
      </c>
      <c r="E65" s="11">
        <f t="shared" si="2"/>
      </c>
      <c r="F65" s="3">
        <f t="shared" si="3"/>
      </c>
    </row>
    <row r="66" spans="2:6" ht="12.75">
      <c r="B66" s="3"/>
      <c r="C66" s="4">
        <f t="shared" si="0"/>
      </c>
      <c r="D66" s="4">
        <f t="shared" si="1"/>
      </c>
      <c r="E66" s="11">
        <f t="shared" si="2"/>
      </c>
      <c r="F66" s="3">
        <f t="shared" si="3"/>
      </c>
    </row>
    <row r="67" spans="2:6" ht="12.75">
      <c r="B67" s="3"/>
      <c r="C67" s="4">
        <f t="shared" si="0"/>
      </c>
      <c r="D67" s="4">
        <f t="shared" si="1"/>
      </c>
      <c r="E67" s="11">
        <f t="shared" si="2"/>
      </c>
      <c r="F67" s="3">
        <f t="shared" si="3"/>
      </c>
    </row>
    <row r="68" spans="2:6" ht="12.75">
      <c r="B68" s="3"/>
      <c r="C68" s="4">
        <f t="shared" si="0"/>
      </c>
      <c r="D68" s="4">
        <f t="shared" si="1"/>
      </c>
      <c r="E68" s="11">
        <f t="shared" si="2"/>
      </c>
      <c r="F68" s="3">
        <f t="shared" si="3"/>
      </c>
    </row>
    <row r="69" spans="2:6" ht="12.75">
      <c r="B69" s="3"/>
      <c r="C69" s="4">
        <f t="shared" si="0"/>
      </c>
      <c r="D69" s="4">
        <f t="shared" si="1"/>
      </c>
      <c r="E69" s="11">
        <f t="shared" si="2"/>
      </c>
      <c r="F69" s="3">
        <f t="shared" si="3"/>
      </c>
    </row>
    <row r="70" spans="2:6" ht="12.75">
      <c r="B70" s="3"/>
      <c r="C70" s="4">
        <f t="shared" si="0"/>
      </c>
      <c r="D70" s="4">
        <f t="shared" si="1"/>
      </c>
      <c r="E70" s="11">
        <f t="shared" si="2"/>
      </c>
      <c r="F70" s="3">
        <f t="shared" si="3"/>
      </c>
    </row>
    <row r="71" spans="2:6" ht="12.75">
      <c r="B71" s="3"/>
      <c r="C71" s="4">
        <f t="shared" si="0"/>
      </c>
      <c r="D71" s="4">
        <f t="shared" si="1"/>
      </c>
      <c r="E71" s="11">
        <f t="shared" si="2"/>
      </c>
      <c r="F71" s="3">
        <f t="shared" si="3"/>
      </c>
    </row>
    <row r="72" spans="2:6" ht="12.75">
      <c r="B72" s="3"/>
      <c r="C72" s="4">
        <f t="shared" si="0"/>
      </c>
      <c r="D72" s="4">
        <f t="shared" si="1"/>
      </c>
      <c r="E72" s="11">
        <f t="shared" si="2"/>
      </c>
      <c r="F72" s="3">
        <f t="shared" si="3"/>
      </c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50">
    <tabColor rgb="FF00B050"/>
  </sheetPr>
  <dimension ref="A1:G62"/>
  <sheetViews>
    <sheetView showZeros="0" zoomScalePageLayoutView="0" workbookViewId="0" topLeftCell="A3">
      <selection activeCell="B8" sqref="B8:F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44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v>1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 t="s">
        <v>83</v>
      </c>
      <c r="C8" s="4" t="str">
        <f>IF(B8="","",VLOOKUP($B8,Dossard,2))</f>
        <v>BIARNE Marc</v>
      </c>
      <c r="D8" s="4" t="str">
        <f>IF(C8="","",VLOOKUP($B8,Dossard,3))</f>
        <v>US MAULE CYCLISME</v>
      </c>
      <c r="E8" s="11" t="str">
        <f>IF(D8="","",VLOOKUP($B8,Dossard,4))</f>
        <v>48782280276</v>
      </c>
      <c r="F8" s="3" t="str">
        <f>IF(E8="","",VLOOKUP($B8,Dossard,5))</f>
        <v>Mas 2</v>
      </c>
      <c r="G8" s="3" t="str">
        <f>IF(F8="","",VLOOKUP($B8,Dossard,6))</f>
        <v>FRA19830717</v>
      </c>
    </row>
    <row r="9" spans="2:7" ht="12.75">
      <c r="B9" s="56" t="s">
        <v>84</v>
      </c>
      <c r="C9" s="4" t="str">
        <f>IF(B9="","",VLOOKUP($B9,Dossard,2))</f>
        <v>PICANT Franck</v>
      </c>
      <c r="D9" s="4" t="str">
        <f>IF(C9="","",VLOOKUP($B9,Dossard,3))</f>
        <v>US MAULE CYCLISME</v>
      </c>
      <c r="E9" s="11" t="str">
        <f>IF(D9="","",VLOOKUP($B9,Dossard,4))</f>
        <v>48782280164</v>
      </c>
      <c r="F9" s="3" t="str">
        <f>IF(E9="","",VLOOKUP($B9,Dossard,5))</f>
        <v>Mas 1</v>
      </c>
      <c r="G9" s="3" t="str">
        <f aca="true" t="shared" si="0" ref="G9:G19">IF(F9="","",VLOOKUP($B9,Dossard,6))</f>
        <v>FRA19850814</v>
      </c>
    </row>
    <row r="10" spans="2:7" ht="12.75">
      <c r="B10" s="56"/>
      <c r="C10" s="4">
        <f>IF(B10="","",VLOOKUP($B10,Dossard,2))</f>
      </c>
      <c r="D10" s="4">
        <f>IF(C10="","",VLOOKUP($B10,Dossard,3))</f>
      </c>
      <c r="E10" s="11">
        <f>IF(D10="","",VLOOKUP($B10,Dossard,4))</f>
      </c>
      <c r="F10" s="3">
        <f>IF(E10="","",VLOOKUP($B10,Dossard,5))</f>
      </c>
      <c r="G10" s="3">
        <f t="shared" si="0"/>
      </c>
    </row>
    <row r="11" spans="2:7" ht="12.75">
      <c r="B11" s="56"/>
      <c r="C11" s="4">
        <f aca="true" t="shared" si="1" ref="C11:C23">IF(B11="","",VLOOKUP($B11,Dossard,2))</f>
      </c>
      <c r="D11" s="4">
        <f aca="true" t="shared" si="2" ref="D11:D23">IF(C11="","",VLOOKUP($B11,Dossard,3))</f>
      </c>
      <c r="E11" s="11">
        <f aca="true" t="shared" si="3" ref="E11:E23">IF(D11="","",VLOOKUP($B11,Dossard,4))</f>
      </c>
      <c r="F11" s="3">
        <f aca="true" t="shared" si="4" ref="F11:F23">IF(E11="","",VLOOKUP($B11,Dossard,5))</f>
      </c>
      <c r="G11" s="3">
        <f t="shared" si="0"/>
      </c>
    </row>
    <row r="12" spans="2:7" ht="12.75">
      <c r="B12" s="56"/>
      <c r="C12" s="4">
        <f t="shared" si="1"/>
      </c>
      <c r="D12" s="4">
        <f t="shared" si="2"/>
      </c>
      <c r="E12" s="11">
        <f t="shared" si="3"/>
      </c>
      <c r="F12" s="3">
        <f t="shared" si="4"/>
      </c>
      <c r="G12" s="3">
        <f t="shared" si="0"/>
      </c>
    </row>
    <row r="13" spans="2:7" ht="12.75">
      <c r="B13" s="56"/>
      <c r="C13" s="4">
        <f t="shared" si="1"/>
      </c>
      <c r="D13" s="4">
        <f t="shared" si="2"/>
      </c>
      <c r="E13" s="11">
        <f t="shared" si="3"/>
      </c>
      <c r="F13" s="3">
        <f t="shared" si="4"/>
      </c>
      <c r="G13" s="3">
        <f t="shared" si="0"/>
      </c>
    </row>
    <row r="14" spans="2:7" ht="12.75">
      <c r="B14" s="56"/>
      <c r="C14" s="4">
        <f t="shared" si="1"/>
      </c>
      <c r="D14" s="4">
        <f t="shared" si="2"/>
      </c>
      <c r="E14" s="11">
        <f t="shared" si="3"/>
      </c>
      <c r="F14" s="3">
        <f t="shared" si="4"/>
      </c>
      <c r="G14" s="3">
        <f t="shared" si="0"/>
      </c>
    </row>
    <row r="15" spans="2:7" ht="12.75">
      <c r="B15" s="56"/>
      <c r="C15" s="4">
        <f t="shared" si="1"/>
      </c>
      <c r="D15" s="4">
        <f t="shared" si="2"/>
      </c>
      <c r="E15" s="11">
        <f t="shared" si="3"/>
      </c>
      <c r="F15" s="3">
        <f t="shared" si="4"/>
      </c>
      <c r="G15" s="3">
        <f t="shared" si="0"/>
      </c>
    </row>
    <row r="16" spans="2:7" ht="12.75">
      <c r="B16" s="56"/>
      <c r="C16" s="4">
        <f t="shared" si="1"/>
      </c>
      <c r="D16" s="4">
        <f t="shared" si="2"/>
      </c>
      <c r="E16" s="11">
        <f t="shared" si="3"/>
      </c>
      <c r="F16" s="3">
        <f t="shared" si="4"/>
      </c>
      <c r="G16" s="3">
        <f t="shared" si="0"/>
      </c>
    </row>
    <row r="17" spans="2:7" ht="12.75">
      <c r="B17" s="56"/>
      <c r="C17" s="4">
        <f t="shared" si="1"/>
      </c>
      <c r="D17" s="4">
        <f t="shared" si="2"/>
      </c>
      <c r="E17" s="11">
        <f t="shared" si="3"/>
      </c>
      <c r="F17" s="3">
        <f t="shared" si="4"/>
      </c>
      <c r="G17" s="3">
        <f t="shared" si="0"/>
      </c>
    </row>
    <row r="18" spans="2:7" ht="12.75">
      <c r="B18" s="56"/>
      <c r="C18" s="4">
        <f t="shared" si="1"/>
      </c>
      <c r="D18" s="4">
        <f t="shared" si="2"/>
      </c>
      <c r="E18" s="11">
        <f t="shared" si="3"/>
      </c>
      <c r="F18" s="3">
        <f t="shared" si="4"/>
      </c>
      <c r="G18" s="3">
        <f t="shared" si="0"/>
      </c>
    </row>
    <row r="19" spans="2:7" ht="12.75">
      <c r="B19" s="56"/>
      <c r="C19" s="4">
        <f t="shared" si="1"/>
      </c>
      <c r="D19" s="4">
        <f t="shared" si="2"/>
      </c>
      <c r="E19" s="11">
        <f t="shared" si="3"/>
      </c>
      <c r="F19" s="3">
        <f t="shared" si="4"/>
      </c>
      <c r="G19" s="3">
        <f t="shared" si="0"/>
      </c>
    </row>
    <row r="20" spans="2:7" ht="12.75">
      <c r="B20" s="56"/>
      <c r="C20" s="4">
        <f t="shared" si="1"/>
      </c>
      <c r="D20" s="4">
        <f t="shared" si="2"/>
      </c>
      <c r="E20" s="11">
        <f t="shared" si="3"/>
      </c>
      <c r="F20" s="3">
        <f t="shared" si="4"/>
      </c>
      <c r="G20" s="3"/>
    </row>
    <row r="21" spans="2:7" ht="12.75">
      <c r="B21" s="56"/>
      <c r="C21" s="4">
        <f t="shared" si="1"/>
      </c>
      <c r="D21" s="4">
        <f t="shared" si="2"/>
      </c>
      <c r="E21" s="11">
        <f t="shared" si="3"/>
      </c>
      <c r="F21" s="3">
        <f t="shared" si="4"/>
      </c>
      <c r="G21" s="3"/>
    </row>
    <row r="22" spans="2:6" ht="12.75">
      <c r="B22" s="56"/>
      <c r="C22" s="4">
        <f t="shared" si="1"/>
      </c>
      <c r="D22" s="4">
        <f t="shared" si="2"/>
      </c>
      <c r="E22" s="11">
        <f t="shared" si="3"/>
      </c>
      <c r="F22" s="3">
        <f t="shared" si="4"/>
      </c>
    </row>
    <row r="23" spans="2:6" ht="12.75">
      <c r="B23" s="56"/>
      <c r="C23" s="4">
        <f t="shared" si="1"/>
      </c>
      <c r="D23" s="4">
        <f t="shared" si="2"/>
      </c>
      <c r="E23" s="11">
        <f t="shared" si="3"/>
      </c>
      <c r="F23" s="3">
        <f t="shared" si="4"/>
      </c>
    </row>
    <row r="24" spans="2:4" ht="12.75">
      <c r="B24" s="3"/>
      <c r="D24" s="4"/>
    </row>
    <row r="25" spans="2:4" ht="12.75">
      <c r="B25" s="3"/>
      <c r="D25" s="4"/>
    </row>
    <row r="26" spans="2:4" ht="12.75">
      <c r="B26" s="3"/>
      <c r="D26" s="4"/>
    </row>
    <row r="27" spans="2:4" ht="12.75">
      <c r="B27" s="3"/>
      <c r="D27" s="4"/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5" ref="C41:C50">IF(B41="","",VLOOKUP($B41,Dossard,2))</f>
      </c>
      <c r="D41" s="4">
        <f aca="true" t="shared" si="6" ref="D41:D50">IF(C41="","",VLOOKUP($B41,Dossard,3))</f>
      </c>
      <c r="E41" s="11">
        <f aca="true" t="shared" si="7" ref="E41:E50">IF(D41="","",VLOOKUP($B41,Dossard,4))</f>
      </c>
      <c r="F41" s="3">
        <f aca="true" t="shared" si="8" ref="F41:F50">IF(E41="","",VLOOKUP($B41,Dossard,5))</f>
      </c>
    </row>
    <row r="42" spans="2:6" ht="12.75">
      <c r="B42" s="2"/>
      <c r="C42" s="4">
        <f t="shared" si="5"/>
      </c>
      <c r="D42" s="4">
        <f t="shared" si="6"/>
      </c>
      <c r="E42" s="11">
        <f t="shared" si="7"/>
      </c>
      <c r="F42" s="3">
        <f t="shared" si="8"/>
      </c>
    </row>
    <row r="43" spans="2:6" ht="12.75">
      <c r="B43" s="2"/>
      <c r="C43" s="4">
        <f t="shared" si="5"/>
      </c>
      <c r="D43" s="4">
        <f t="shared" si="6"/>
      </c>
      <c r="E43" s="11">
        <f t="shared" si="7"/>
      </c>
      <c r="F43" s="3">
        <f t="shared" si="8"/>
      </c>
    </row>
    <row r="44" spans="2:6" ht="12.75">
      <c r="B44" s="2"/>
      <c r="C44" s="4">
        <f t="shared" si="5"/>
      </c>
      <c r="D44" s="4">
        <f t="shared" si="6"/>
      </c>
      <c r="E44" s="11">
        <f t="shared" si="7"/>
      </c>
      <c r="F44" s="3">
        <f t="shared" si="8"/>
      </c>
    </row>
    <row r="45" spans="2:6" ht="12.75">
      <c r="B45" s="2"/>
      <c r="C45" s="4">
        <f t="shared" si="5"/>
      </c>
      <c r="D45" s="4">
        <f t="shared" si="6"/>
      </c>
      <c r="E45" s="11">
        <f t="shared" si="7"/>
      </c>
      <c r="F45" s="3">
        <f t="shared" si="8"/>
      </c>
    </row>
    <row r="46" spans="2:6" ht="12.75">
      <c r="B46" s="2"/>
      <c r="C46" s="4">
        <f t="shared" si="5"/>
      </c>
      <c r="D46" s="4">
        <f t="shared" si="6"/>
      </c>
      <c r="E46" s="11">
        <f t="shared" si="7"/>
      </c>
      <c r="F46" s="3">
        <f t="shared" si="8"/>
      </c>
    </row>
    <row r="47" spans="2:6" ht="12.75">
      <c r="B47" s="2"/>
      <c r="C47" s="4">
        <f t="shared" si="5"/>
      </c>
      <c r="D47" s="4">
        <f t="shared" si="6"/>
      </c>
      <c r="E47" s="11">
        <f t="shared" si="7"/>
      </c>
      <c r="F47" s="3">
        <f t="shared" si="8"/>
      </c>
    </row>
    <row r="48" spans="2:6" ht="12.75">
      <c r="B48" s="2"/>
      <c r="C48" s="4">
        <f t="shared" si="5"/>
      </c>
      <c r="D48" s="4">
        <f t="shared" si="6"/>
      </c>
      <c r="E48" s="11">
        <f t="shared" si="7"/>
      </c>
      <c r="F48" s="3">
        <f t="shared" si="8"/>
      </c>
    </row>
    <row r="49" spans="2:6" ht="12.75">
      <c r="B49" s="2"/>
      <c r="C49" s="4">
        <f t="shared" si="5"/>
      </c>
      <c r="D49" s="4">
        <f t="shared" si="6"/>
      </c>
      <c r="E49" s="11">
        <f t="shared" si="7"/>
      </c>
      <c r="F49" s="3">
        <f t="shared" si="8"/>
      </c>
    </row>
    <row r="50" spans="2:6" ht="12.75">
      <c r="B50" s="2"/>
      <c r="C50" s="4">
        <f t="shared" si="5"/>
      </c>
      <c r="D50" s="4">
        <f t="shared" si="6"/>
      </c>
      <c r="E50" s="11">
        <f t="shared" si="7"/>
      </c>
      <c r="F50" s="3">
        <f t="shared" si="8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53">
    <tabColor rgb="FFFFFF00"/>
    <pageSetUpPr fitToPage="1"/>
  </sheetPr>
  <dimension ref="A1:G44"/>
  <sheetViews>
    <sheetView showZeros="0" zoomScalePageLayoutView="0" workbookViewId="0" topLeftCell="A7">
      <selection activeCell="I22" sqref="I22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60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v>11</v>
      </c>
    </row>
    <row r="7" spans="5:6" ht="12.75">
      <c r="E7" s="23" t="s">
        <v>30</v>
      </c>
      <c r="F7" s="3">
        <f>COUNTA(B10:B109)</f>
        <v>11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>
        <v>615</v>
      </c>
      <c r="C10" s="18" t="s">
        <v>204</v>
      </c>
      <c r="D10" s="18" t="s">
        <v>167</v>
      </c>
      <c r="E10" s="18">
        <f>IF(B10="","",VLOOKUP($B10,Dossard,4))</f>
        <v>0</v>
      </c>
      <c r="F10" s="16" t="s">
        <v>500</v>
      </c>
      <c r="G10" s="12" t="s">
        <v>501</v>
      </c>
    </row>
    <row r="11" spans="1:7" ht="12.75">
      <c r="A11" s="8">
        <v>2</v>
      </c>
      <c r="B11" s="2">
        <v>611</v>
      </c>
      <c r="C11" s="18" t="s">
        <v>207</v>
      </c>
      <c r="D11" s="18" t="s">
        <v>208</v>
      </c>
      <c r="E11" s="18">
        <f aca="true" t="shared" si="0" ref="E11:E29">IF(B11="","",VLOOKUP($B11,Dossard,4))</f>
        <v>0</v>
      </c>
      <c r="F11" s="16" t="s">
        <v>500</v>
      </c>
      <c r="G11" s="12" t="s">
        <v>502</v>
      </c>
    </row>
    <row r="12" spans="1:7" ht="12.75">
      <c r="A12" s="8">
        <v>3</v>
      </c>
      <c r="B12" s="2">
        <v>612</v>
      </c>
      <c r="C12" s="18" t="s">
        <v>218</v>
      </c>
      <c r="D12" s="18" t="s">
        <v>503</v>
      </c>
      <c r="E12" s="18">
        <f t="shared" si="0"/>
        <v>0</v>
      </c>
      <c r="F12" s="16" t="s">
        <v>500</v>
      </c>
      <c r="G12" s="12" t="s">
        <v>504</v>
      </c>
    </row>
    <row r="13" spans="1:7" ht="12.75">
      <c r="A13" s="8">
        <v>4</v>
      </c>
      <c r="B13" s="2">
        <v>616</v>
      </c>
      <c r="C13" s="18" t="s">
        <v>229</v>
      </c>
      <c r="D13" s="18" t="s">
        <v>505</v>
      </c>
      <c r="E13" s="18">
        <f t="shared" si="0"/>
        <v>0</v>
      </c>
      <c r="F13" s="16" t="s">
        <v>500</v>
      </c>
      <c r="G13" s="12" t="s">
        <v>506</v>
      </c>
    </row>
    <row r="14" spans="1:7" ht="12.75">
      <c r="A14" s="8">
        <v>5</v>
      </c>
      <c r="B14" s="2">
        <v>613</v>
      </c>
      <c r="C14" s="18" t="s">
        <v>232</v>
      </c>
      <c r="D14" s="18" t="s">
        <v>505</v>
      </c>
      <c r="E14" s="18">
        <f t="shared" si="0"/>
        <v>0</v>
      </c>
      <c r="F14" s="16" t="s">
        <v>500</v>
      </c>
      <c r="G14" s="12" t="s">
        <v>507</v>
      </c>
    </row>
    <row r="15" spans="1:7" ht="12.75">
      <c r="A15" s="8">
        <v>6</v>
      </c>
      <c r="B15" s="2">
        <v>620</v>
      </c>
      <c r="C15" s="18" t="s">
        <v>200</v>
      </c>
      <c r="D15" s="18" t="s">
        <v>201</v>
      </c>
      <c r="E15" s="18">
        <f t="shared" si="0"/>
        <v>0</v>
      </c>
      <c r="F15" s="16" t="s">
        <v>500</v>
      </c>
      <c r="G15" s="12" t="s">
        <v>508</v>
      </c>
    </row>
    <row r="16" spans="1:7" ht="12.75">
      <c r="A16" s="8">
        <v>7</v>
      </c>
      <c r="B16" s="2">
        <v>617</v>
      </c>
      <c r="C16" s="18" t="s">
        <v>222</v>
      </c>
      <c r="D16" s="18" t="s">
        <v>223</v>
      </c>
      <c r="E16" s="18">
        <f t="shared" si="0"/>
        <v>0</v>
      </c>
      <c r="F16" s="16" t="s">
        <v>500</v>
      </c>
      <c r="G16" s="12" t="s">
        <v>509</v>
      </c>
    </row>
    <row r="17" spans="1:7" ht="12.75">
      <c r="A17" s="8">
        <v>8</v>
      </c>
      <c r="B17" s="2">
        <v>621</v>
      </c>
      <c r="C17" s="18" t="s">
        <v>214</v>
      </c>
      <c r="D17" s="18" t="s">
        <v>215</v>
      </c>
      <c r="E17" s="18">
        <f t="shared" si="0"/>
        <v>0</v>
      </c>
      <c r="F17" s="16" t="s">
        <v>500</v>
      </c>
      <c r="G17" s="12" t="s">
        <v>510</v>
      </c>
    </row>
    <row r="18" spans="1:7" ht="12.75">
      <c r="A18" s="8">
        <v>9</v>
      </c>
      <c r="B18" s="2">
        <v>624</v>
      </c>
      <c r="C18" s="18" t="s">
        <v>498</v>
      </c>
      <c r="D18" s="18" t="s">
        <v>499</v>
      </c>
      <c r="E18" s="18"/>
      <c r="F18" s="16" t="s">
        <v>500</v>
      </c>
      <c r="G18" s="12" t="s">
        <v>511</v>
      </c>
    </row>
    <row r="19" spans="1:7" ht="12.75">
      <c r="A19" s="8">
        <v>10</v>
      </c>
      <c r="B19" s="2">
        <v>618</v>
      </c>
      <c r="C19" s="18" t="s">
        <v>226</v>
      </c>
      <c r="D19" s="18" t="s">
        <v>223</v>
      </c>
      <c r="E19" s="18"/>
      <c r="F19" s="16" t="s">
        <v>500</v>
      </c>
      <c r="G19" s="12"/>
    </row>
    <row r="20" spans="1:7" ht="12.75">
      <c r="A20" s="8">
        <v>11</v>
      </c>
      <c r="B20" s="2">
        <v>622</v>
      </c>
      <c r="C20" s="18" t="s">
        <v>474</v>
      </c>
      <c r="D20" s="18" t="s">
        <v>159</v>
      </c>
      <c r="E20" s="18">
        <f t="shared" si="0"/>
        <v>0</v>
      </c>
      <c r="F20" s="16" t="s">
        <v>500</v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aca="true" t="shared" si="1" ref="D21:D29">IF(B21="","",VLOOKUP($B21,Dossard,3))</f>
      </c>
      <c r="E21" s="18">
        <f t="shared" si="0"/>
      </c>
      <c r="F21" s="16">
        <f aca="true" t="shared" si="2" ref="F21:F29">IF(B21="","",VLOOKUP($B21,Dossard,5))</f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1"/>
      </c>
      <c r="E22" s="18">
        <f t="shared" si="0"/>
      </c>
      <c r="F22" s="16">
        <f t="shared" si="2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1"/>
      </c>
      <c r="E23" s="18">
        <f t="shared" si="0"/>
      </c>
      <c r="F23" s="16">
        <f t="shared" si="2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1"/>
      </c>
      <c r="E24" s="18">
        <f t="shared" si="0"/>
      </c>
      <c r="F24" s="16">
        <f t="shared" si="2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1"/>
      </c>
      <c r="E25" s="18">
        <f t="shared" si="0"/>
      </c>
      <c r="F25" s="16">
        <f t="shared" si="2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1"/>
      </c>
      <c r="E26" s="18">
        <f t="shared" si="0"/>
      </c>
      <c r="F26" s="16">
        <f t="shared" si="2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1"/>
      </c>
      <c r="E27" s="18">
        <f t="shared" si="0"/>
      </c>
      <c r="F27" s="16">
        <f t="shared" si="2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1"/>
      </c>
      <c r="E28" s="18">
        <f t="shared" si="0"/>
      </c>
      <c r="F28" s="16">
        <f t="shared" si="2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1"/>
      </c>
      <c r="E29" s="18">
        <f t="shared" si="0"/>
      </c>
      <c r="F29" s="16">
        <f t="shared" si="2"/>
      </c>
      <c r="G29" s="12"/>
    </row>
    <row r="30" spans="3:7" ht="12.75">
      <c r="C30" s="18"/>
      <c r="D30" s="18"/>
      <c r="E30" s="18"/>
      <c r="F30" s="16"/>
      <c r="G30" s="12"/>
    </row>
    <row r="31" spans="3:7" ht="12.75">
      <c r="C31" s="18"/>
      <c r="D31" s="18"/>
      <c r="E31" s="18"/>
      <c r="F31" s="16"/>
      <c r="G31" s="12"/>
    </row>
    <row r="32" spans="3:7" ht="12.75">
      <c r="C32" s="18"/>
      <c r="D32" s="18"/>
      <c r="E32" s="18"/>
      <c r="F32" s="16"/>
      <c r="G32" s="12"/>
    </row>
    <row r="33" spans="3:7" ht="12.75">
      <c r="C33" s="18"/>
      <c r="D33" s="18"/>
      <c r="E33" s="18"/>
      <c r="F33" s="16"/>
      <c r="G33" s="12"/>
    </row>
    <row r="34" spans="3:7" ht="12.75">
      <c r="C34" s="18"/>
      <c r="D34" s="18"/>
      <c r="E34" s="18"/>
      <c r="F34" s="16"/>
      <c r="G34" s="12"/>
    </row>
    <row r="35" spans="3:7" ht="12.75">
      <c r="C35" s="4"/>
      <c r="D35" s="4"/>
      <c r="E35" s="18"/>
      <c r="F35" s="16"/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3" ref="D36:D44">IF(B36="","",VLOOKUP($B36,Dossard,3))</f>
      </c>
      <c r="E36" s="18">
        <f aca="true" t="shared" si="4" ref="E36:E44">IF(B36="","",VLOOKUP($B36,Dossard,4))</f>
      </c>
      <c r="F36" s="16">
        <f aca="true" t="shared" si="5" ref="F36:F44">IF(B36="","",VLOOKUP($B36,Dossard,5))</f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3"/>
      </c>
      <c r="E37" s="18">
        <f t="shared" si="4"/>
      </c>
      <c r="F37" s="16">
        <f t="shared" si="5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3"/>
      </c>
      <c r="E38" s="18">
        <f t="shared" si="4"/>
      </c>
      <c r="F38" s="16">
        <f t="shared" si="5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3"/>
      </c>
      <c r="E39" s="18">
        <f t="shared" si="4"/>
      </c>
      <c r="F39" s="16">
        <f t="shared" si="5"/>
      </c>
    </row>
    <row r="40" spans="3:6" ht="12.75">
      <c r="C40" s="18">
        <f>IF(B40="","",IF(ISERROR(RANK(B40,B$9:B39,1)),VLOOKUP(B40,Dossard,2),"Dossard déjà classé"))</f>
      </c>
      <c r="D40" s="18">
        <f t="shared" si="3"/>
      </c>
      <c r="E40" s="18">
        <f t="shared" si="4"/>
      </c>
      <c r="F40" s="16">
        <f t="shared" si="5"/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36:C65536 C4 E6:E7 C6:C3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54">
    <tabColor rgb="FFFFFF00"/>
    <pageSetUpPr fitToPage="1"/>
  </sheetPr>
  <dimension ref="A1:G44"/>
  <sheetViews>
    <sheetView showZeros="0" zoomScalePageLayoutView="0" workbookViewId="0" topLeftCell="A1">
      <selection activeCell="G18" sqref="G18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102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v>4</v>
      </c>
    </row>
    <row r="7" spans="5:6" ht="12.75">
      <c r="E7" s="23" t="s">
        <v>30</v>
      </c>
      <c r="F7" s="3">
        <f>COUNTA(B10:B20)</f>
        <v>4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>
        <v>501</v>
      </c>
      <c r="C10" s="61" t="s">
        <v>180</v>
      </c>
      <c r="D10" s="61" t="s">
        <v>181</v>
      </c>
      <c r="E10" s="75" t="s">
        <v>182</v>
      </c>
      <c r="F10" s="56" t="s">
        <v>105</v>
      </c>
      <c r="G10" s="12" t="s">
        <v>514</v>
      </c>
    </row>
    <row r="11" spans="1:7" ht="12.75">
      <c r="A11" s="8">
        <v>2</v>
      </c>
      <c r="B11" s="56">
        <v>502</v>
      </c>
      <c r="C11" s="61" t="s">
        <v>174</v>
      </c>
      <c r="D11" s="61" t="s">
        <v>163</v>
      </c>
      <c r="E11" s="75" t="s">
        <v>175</v>
      </c>
      <c r="F11" s="56" t="s">
        <v>105</v>
      </c>
      <c r="G11" s="12" t="s">
        <v>515</v>
      </c>
    </row>
    <row r="12" spans="1:7" ht="12.75">
      <c r="A12" s="8">
        <v>3</v>
      </c>
      <c r="B12" s="56">
        <v>505</v>
      </c>
      <c r="C12" s="61" t="s">
        <v>486</v>
      </c>
      <c r="D12" s="58" t="s">
        <v>219</v>
      </c>
      <c r="E12" s="72" t="s">
        <v>487</v>
      </c>
      <c r="F12" s="56" t="s">
        <v>105</v>
      </c>
      <c r="G12" s="12" t="s">
        <v>516</v>
      </c>
    </row>
    <row r="13" spans="1:7" ht="12.75">
      <c r="A13" s="8">
        <v>4</v>
      </c>
      <c r="B13" s="56">
        <v>504</v>
      </c>
      <c r="C13" s="61" t="s">
        <v>475</v>
      </c>
      <c r="D13" s="58" t="s">
        <v>159</v>
      </c>
      <c r="E13" s="72"/>
      <c r="F13" s="56" t="s">
        <v>105</v>
      </c>
      <c r="G13" s="12" t="s">
        <v>516</v>
      </c>
    </row>
    <row r="14" spans="2:7" ht="12.75">
      <c r="B14" s="2"/>
      <c r="C14" s="18">
        <f>IF(B14="","",IF(ISERROR(RANK(B14,B$9:B13,1)),VLOOKUP(B14,Dossard,2),"Dossard déjà classé"))</f>
      </c>
      <c r="D14" s="18">
        <f aca="true" t="shared" si="0" ref="D14:D19">IF(B14="","",VLOOKUP($B14,Dossard,3))</f>
      </c>
      <c r="E14" s="18">
        <f aca="true" t="shared" si="1" ref="E14:E19">IF(B14="","",VLOOKUP($B14,Dossard,4))</f>
      </c>
      <c r="F14" s="16">
        <f aca="true" t="shared" si="2" ref="F14:F19">IF(B14="","",VLOOKUP($B14,Dossard,5))</f>
      </c>
      <c r="G14" s="12"/>
    </row>
    <row r="15" spans="2:7" ht="12.75"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2:7" ht="12.75"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2:7" ht="12.75"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2:7" ht="12.75"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2:7" ht="12.75"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>IF(B20="","",VLOOKUP($B20,Dossard,3))</f>
      </c>
      <c r="E20" s="18">
        <f>IF(B20="","",VLOOKUP($B20,Dossard,4))</f>
      </c>
      <c r="F20" s="16">
        <f>IF(B20="","",VLOOKUP($B20,Dossard,5))</f>
      </c>
      <c r="G20" s="12"/>
    </row>
    <row r="21" spans="1:7" ht="15.75">
      <c r="A21" s="83" t="s">
        <v>101</v>
      </c>
      <c r="B21" s="83"/>
      <c r="C21" s="83"/>
      <c r="D21" s="83"/>
      <c r="E21" s="83"/>
      <c r="F21" s="83"/>
      <c r="G21" s="83"/>
    </row>
    <row r="22" spans="5:6" ht="12.75">
      <c r="E22" s="23" t="s">
        <v>29</v>
      </c>
      <c r="F22" s="3">
        <f>Partants!B14</f>
        <v>3</v>
      </c>
    </row>
    <row r="23" spans="5:6" ht="12.75">
      <c r="E23" s="23" t="s">
        <v>30</v>
      </c>
      <c r="F23" s="3">
        <f>COUNTA(B26:B125)</f>
        <v>3</v>
      </c>
    </row>
    <row r="25" spans="1:7" ht="12.75">
      <c r="A25" s="27" t="s">
        <v>6</v>
      </c>
      <c r="B25" s="24" t="s">
        <v>0</v>
      </c>
      <c r="C25" s="28" t="s">
        <v>4</v>
      </c>
      <c r="D25" s="29" t="s">
        <v>1</v>
      </c>
      <c r="E25" s="30" t="s">
        <v>3</v>
      </c>
      <c r="F25" s="28" t="s">
        <v>2</v>
      </c>
      <c r="G25" s="31" t="s">
        <v>5</v>
      </c>
    </row>
    <row r="26" spans="1:7" ht="12.75">
      <c r="A26" s="8">
        <v>1</v>
      </c>
      <c r="B26" s="56">
        <v>601</v>
      </c>
      <c r="C26" s="20" t="s">
        <v>166</v>
      </c>
      <c r="D26" s="20" t="s">
        <v>167</v>
      </c>
      <c r="E26" s="73" t="s">
        <v>168</v>
      </c>
      <c r="F26" s="1" t="s">
        <v>106</v>
      </c>
      <c r="G26" s="12" t="s">
        <v>512</v>
      </c>
    </row>
    <row r="27" spans="1:7" ht="12.75">
      <c r="A27" s="8">
        <v>2</v>
      </c>
      <c r="B27" s="56">
        <v>602</v>
      </c>
      <c r="C27" s="20" t="s">
        <v>162</v>
      </c>
      <c r="D27" s="20" t="s">
        <v>163</v>
      </c>
      <c r="E27" s="73" t="s">
        <v>164</v>
      </c>
      <c r="F27" s="1" t="s">
        <v>106</v>
      </c>
      <c r="G27" s="12" t="s">
        <v>513</v>
      </c>
    </row>
    <row r="28" spans="1:7" ht="12.75">
      <c r="A28" s="8">
        <v>3</v>
      </c>
      <c r="B28" s="56">
        <v>603</v>
      </c>
      <c r="C28" s="61" t="s">
        <v>170</v>
      </c>
      <c r="D28" s="58" t="s">
        <v>171</v>
      </c>
      <c r="E28" s="72" t="s">
        <v>172</v>
      </c>
      <c r="F28" s="56" t="s">
        <v>106</v>
      </c>
      <c r="G28" s="12" t="s">
        <v>510</v>
      </c>
    </row>
    <row r="29" spans="1:7" ht="12.75">
      <c r="A29" s="8">
        <v>4</v>
      </c>
      <c r="B29" s="2"/>
      <c r="C29" s="18">
        <f>IF(B29="","",IF(ISERROR(RANK(B29,B$9:B28,1)),VLOOKUP(B29,Dossard,2),"Dossard déjà classé"))</f>
      </c>
      <c r="D29" s="18">
        <f aca="true" t="shared" si="3" ref="D29:D35">IF(B29="","",VLOOKUP($B29,Dossard,3))</f>
      </c>
      <c r="E29" s="18">
        <f aca="true" t="shared" si="4" ref="E29:E35">IF(B29="","",VLOOKUP($B29,Dossard,4))</f>
      </c>
      <c r="F29" s="16">
        <f aca="true" t="shared" si="5" ref="F29:F35">IF(B29="","",VLOOKUP($B29,Dossard,5))</f>
      </c>
      <c r="G29" s="12"/>
    </row>
    <row r="30" spans="1:7" ht="12.75">
      <c r="A30" s="8">
        <v>5</v>
      </c>
      <c r="B30" s="2"/>
      <c r="C30" s="18">
        <f>IF(B30="","",IF(ISERROR(RANK(B30,B$9:B29,1)),VLOOKUP(B30,Dossard,2),"Dossard déjà classé"))</f>
      </c>
      <c r="D30" s="18">
        <f t="shared" si="3"/>
      </c>
      <c r="E30" s="18">
        <f t="shared" si="4"/>
      </c>
      <c r="F30" s="16">
        <f t="shared" si="5"/>
      </c>
      <c r="G30" s="12"/>
    </row>
    <row r="31" spans="1:7" ht="12.75">
      <c r="A31" s="8">
        <v>6</v>
      </c>
      <c r="B31" s="2"/>
      <c r="C31" s="18">
        <f>IF(B31="","",IF(ISERROR(RANK(B31,B$9:B30,1)),VLOOKUP(B31,Dossard,2),"Dossard déjà classé"))</f>
      </c>
      <c r="D31" s="18">
        <f t="shared" si="3"/>
      </c>
      <c r="E31" s="18">
        <f t="shared" si="4"/>
      </c>
      <c r="F31" s="16">
        <f t="shared" si="5"/>
      </c>
      <c r="G31" s="12"/>
    </row>
    <row r="32" spans="1:7" ht="12.75">
      <c r="A32" s="8">
        <v>7</v>
      </c>
      <c r="B32" s="2"/>
      <c r="C32" s="18">
        <f>IF(B32="","",IF(ISERROR(RANK(B32,B$9:B31,1)),VLOOKUP(B32,Dossard,2),"Dossard déjà classé"))</f>
      </c>
      <c r="D32" s="18">
        <f t="shared" si="3"/>
      </c>
      <c r="E32" s="18">
        <f t="shared" si="4"/>
      </c>
      <c r="F32" s="16">
        <f t="shared" si="5"/>
      </c>
      <c r="G32" s="12"/>
    </row>
    <row r="33" spans="1:7" ht="12.75">
      <c r="A33" s="8">
        <v>8</v>
      </c>
      <c r="B33" s="2"/>
      <c r="C33" s="18">
        <f>IF(B33="","",IF(ISERROR(RANK(B33,B$9:B32,1)),VLOOKUP(B33,Dossard,2),"Dossard déjà classé"))</f>
      </c>
      <c r="D33" s="18">
        <f t="shared" si="3"/>
      </c>
      <c r="E33" s="18">
        <f t="shared" si="4"/>
      </c>
      <c r="F33" s="16">
        <f t="shared" si="5"/>
      </c>
      <c r="G33" s="12"/>
    </row>
    <row r="34" spans="1:7" ht="12.75">
      <c r="A34" s="8">
        <v>9</v>
      </c>
      <c r="B34" s="2"/>
      <c r="C34" s="18">
        <f>IF(B34="","",IF(ISERROR(RANK(B34,B$9:B33,1)),VLOOKUP(B34,Dossard,2),"Dossard déjà classé"))</f>
      </c>
      <c r="D34" s="18">
        <f t="shared" si="3"/>
      </c>
      <c r="E34" s="18">
        <f t="shared" si="4"/>
      </c>
      <c r="F34" s="16">
        <f t="shared" si="5"/>
      </c>
      <c r="G34" s="12"/>
    </row>
    <row r="35" spans="1:7" ht="12.75">
      <c r="A35" s="8">
        <v>10</v>
      </c>
      <c r="B35" s="2"/>
      <c r="C35" s="18">
        <f>IF(B35="","",IF(ISERROR(RANK(B35,B$9:B34,1)),VLOOKUP(B35,Dossard,2),"Dossard déjà classé"))</f>
      </c>
      <c r="D35" s="18">
        <f t="shared" si="3"/>
      </c>
      <c r="E35" s="18">
        <f t="shared" si="4"/>
      </c>
      <c r="F35" s="16">
        <f t="shared" si="5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6" ref="D36:D44">IF(B36="","",VLOOKUP($B36,Dossard,3))</f>
      </c>
      <c r="E36" s="18">
        <f aca="true" t="shared" si="7" ref="E36:E44">IF(B36="","",VLOOKUP($B36,Dossard,4))</f>
      </c>
      <c r="F36" s="16">
        <f aca="true" t="shared" si="8" ref="F36:F44">IF(B36="","",VLOOKUP($B36,Dossard,5))</f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6"/>
      </c>
      <c r="E37" s="18">
        <f t="shared" si="7"/>
      </c>
      <c r="F37" s="16">
        <f t="shared" si="8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6"/>
      </c>
      <c r="E38" s="18">
        <f t="shared" si="7"/>
      </c>
      <c r="F38" s="16">
        <f t="shared" si="8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6"/>
      </c>
      <c r="E39" s="18">
        <f t="shared" si="7"/>
      </c>
      <c r="F39" s="16">
        <f t="shared" si="8"/>
      </c>
    </row>
    <row r="40" spans="3:6" ht="12.75">
      <c r="C40" s="18">
        <f>IF(B40="","",IF(ISERROR(RANK(B40,B$9:B39,1)),VLOOKUP(B40,Dossard,2),"Dossard déjà classé"))</f>
      </c>
      <c r="D40" s="18">
        <f t="shared" si="6"/>
      </c>
      <c r="E40" s="18">
        <f t="shared" si="7"/>
      </c>
      <c r="F40" s="16">
        <f t="shared" si="8"/>
      </c>
    </row>
    <row r="41" spans="3:6" ht="12.75">
      <c r="C41" s="18">
        <f>IF(B41="","",IF(ISERROR(RANK(B41,B$9:B40,1)),VLOOKUP(B41,Dossard,2),"Dossard déjà classé"))</f>
      </c>
      <c r="D41" s="18">
        <f t="shared" si="6"/>
      </c>
      <c r="E41" s="18">
        <f t="shared" si="7"/>
      </c>
      <c r="F41" s="16">
        <f t="shared" si="8"/>
      </c>
    </row>
    <row r="42" spans="3:6" ht="12.75">
      <c r="C42" s="18">
        <f>IF(B42="","",IF(ISERROR(RANK(B42,B$9:B41,1)),VLOOKUP(B42,Dossard,2),"Dossard déjà classé"))</f>
      </c>
      <c r="D42" s="18">
        <f t="shared" si="6"/>
      </c>
      <c r="E42" s="18">
        <f t="shared" si="7"/>
      </c>
      <c r="F42" s="16">
        <f t="shared" si="8"/>
      </c>
    </row>
    <row r="43" spans="3:6" ht="12.75">
      <c r="C43" s="18">
        <f>IF(B43="","",IF(ISERROR(RANK(B43,B$9:B42,1)),VLOOKUP(B43,Dossard,2),"Dossard déjà classé"))</f>
      </c>
      <c r="D43" s="18">
        <f t="shared" si="6"/>
      </c>
      <c r="E43" s="18">
        <f t="shared" si="7"/>
      </c>
      <c r="F43" s="16">
        <f t="shared" si="8"/>
      </c>
    </row>
    <row r="44" spans="3:6" ht="12.75">
      <c r="C44" s="18">
        <f>IF(B44="","",IF(ISERROR(RANK(B44,B$9:B43,1)),VLOOKUP(B44,Dossard,2),"Dossard déjà classé"))</f>
      </c>
      <c r="D44" s="18">
        <f t="shared" si="6"/>
      </c>
      <c r="E44" s="18">
        <f t="shared" si="7"/>
      </c>
      <c r="F44" s="16">
        <f t="shared" si="8"/>
      </c>
    </row>
  </sheetData>
  <sheetProtection/>
  <mergeCells count="5">
    <mergeCell ref="A21:G21"/>
    <mergeCell ref="A1:G1"/>
    <mergeCell ref="A2:G2"/>
    <mergeCell ref="A3:G3"/>
    <mergeCell ref="A5:G5"/>
  </mergeCells>
  <conditionalFormatting sqref="C4 E6:E7 E22:E23 C6:C9 C29:C65536 C14:C25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55">
    <tabColor rgb="FFFFFF00"/>
    <pageSetUpPr fitToPage="1"/>
  </sheetPr>
  <dimension ref="A1:G44"/>
  <sheetViews>
    <sheetView showZeros="0" zoomScalePageLayoutView="0" workbookViewId="0" topLeftCell="A11">
      <selection activeCell="D31" sqref="D31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10.57421875" style="15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Partants!B12</f>
        <v>17</v>
      </c>
    </row>
    <row r="7" spans="5:6" ht="12.75">
      <c r="E7" s="23" t="s">
        <v>30</v>
      </c>
      <c r="F7" s="3">
        <f>COUNTA(B10:B109)</f>
        <v>17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>
        <v>916</v>
      </c>
      <c r="C10" s="61" t="s">
        <v>490</v>
      </c>
      <c r="D10" s="58" t="s">
        <v>491</v>
      </c>
      <c r="E10" s="72" t="s">
        <v>495</v>
      </c>
      <c r="F10" s="56" t="s">
        <v>47</v>
      </c>
      <c r="G10" s="12" t="s">
        <v>517</v>
      </c>
    </row>
    <row r="11" spans="1:7" ht="12.75">
      <c r="A11" s="8">
        <v>2</v>
      </c>
      <c r="B11" s="56">
        <v>901</v>
      </c>
      <c r="C11" s="61" t="s">
        <v>260</v>
      </c>
      <c r="D11" s="58" t="s">
        <v>171</v>
      </c>
      <c r="E11" s="72" t="s">
        <v>261</v>
      </c>
      <c r="F11" s="56" t="s">
        <v>47</v>
      </c>
      <c r="G11" s="56" t="s">
        <v>518</v>
      </c>
    </row>
    <row r="12" spans="1:7" ht="12.75">
      <c r="A12" s="8">
        <v>3</v>
      </c>
      <c r="B12" s="56">
        <v>902</v>
      </c>
      <c r="C12" s="61" t="s">
        <v>250</v>
      </c>
      <c r="D12" s="58" t="s">
        <v>251</v>
      </c>
      <c r="E12" s="72" t="s">
        <v>252</v>
      </c>
      <c r="F12" s="56" t="s">
        <v>47</v>
      </c>
      <c r="G12" s="56" t="s">
        <v>519</v>
      </c>
    </row>
    <row r="13" spans="1:7" ht="12.75">
      <c r="A13" s="8">
        <v>4</v>
      </c>
      <c r="B13" s="56">
        <v>909</v>
      </c>
      <c r="C13" s="61" t="s">
        <v>241</v>
      </c>
      <c r="D13" s="58" t="s">
        <v>167</v>
      </c>
      <c r="E13" s="72" t="s">
        <v>242</v>
      </c>
      <c r="F13" s="56" t="s">
        <v>47</v>
      </c>
      <c r="G13" s="56" t="s">
        <v>520</v>
      </c>
    </row>
    <row r="14" spans="1:7" ht="12.75">
      <c r="A14" s="8">
        <v>5</v>
      </c>
      <c r="B14" s="56">
        <v>903</v>
      </c>
      <c r="C14" s="61" t="s">
        <v>247</v>
      </c>
      <c r="D14" s="58" t="s">
        <v>167</v>
      </c>
      <c r="E14" s="72" t="s">
        <v>248</v>
      </c>
      <c r="F14" s="56" t="s">
        <v>47</v>
      </c>
      <c r="G14" s="12" t="s">
        <v>521</v>
      </c>
    </row>
    <row r="15" spans="1:7" ht="12.75">
      <c r="A15" s="8">
        <v>6</v>
      </c>
      <c r="B15" s="56">
        <v>906</v>
      </c>
      <c r="C15" s="61" t="s">
        <v>235</v>
      </c>
      <c r="D15" s="58" t="s">
        <v>163</v>
      </c>
      <c r="E15" s="72" t="s">
        <v>236</v>
      </c>
      <c r="F15" s="56" t="s">
        <v>47</v>
      </c>
      <c r="G15" s="12" t="s">
        <v>522</v>
      </c>
    </row>
    <row r="16" spans="1:7" ht="12.75">
      <c r="A16" s="8">
        <v>7</v>
      </c>
      <c r="B16" s="56">
        <v>908</v>
      </c>
      <c r="C16" s="61" t="s">
        <v>244</v>
      </c>
      <c r="D16" s="58" t="s">
        <v>167</v>
      </c>
      <c r="E16" s="72" t="s">
        <v>245</v>
      </c>
      <c r="F16" s="56" t="s">
        <v>47</v>
      </c>
      <c r="G16" s="12" t="s">
        <v>523</v>
      </c>
    </row>
    <row r="17" spans="1:7" ht="12.75">
      <c r="A17" s="8">
        <v>8</v>
      </c>
      <c r="B17" s="56">
        <v>905</v>
      </c>
      <c r="C17" s="61" t="s">
        <v>479</v>
      </c>
      <c r="D17" s="58" t="s">
        <v>480</v>
      </c>
      <c r="E17" s="72" t="s">
        <v>481</v>
      </c>
      <c r="F17" s="56" t="s">
        <v>47</v>
      </c>
      <c r="G17" s="12" t="s">
        <v>524</v>
      </c>
    </row>
    <row r="18" spans="1:7" ht="12.75">
      <c r="A18" s="8">
        <v>9</v>
      </c>
      <c r="B18" s="56">
        <v>915</v>
      </c>
      <c r="C18" s="61" t="s">
        <v>489</v>
      </c>
      <c r="D18" s="58" t="s">
        <v>219</v>
      </c>
      <c r="E18" s="72" t="s">
        <v>494</v>
      </c>
      <c r="F18" s="56" t="s">
        <v>47</v>
      </c>
      <c r="G18" s="12" t="s">
        <v>525</v>
      </c>
    </row>
    <row r="19" spans="1:7" ht="12.75">
      <c r="A19" s="8">
        <v>10</v>
      </c>
      <c r="B19" s="56">
        <v>904</v>
      </c>
      <c r="C19" s="61" t="s">
        <v>257</v>
      </c>
      <c r="D19" s="58" t="s">
        <v>171</v>
      </c>
      <c r="E19" s="72" t="s">
        <v>258</v>
      </c>
      <c r="F19" s="56" t="s">
        <v>47</v>
      </c>
      <c r="G19" s="12" t="s">
        <v>526</v>
      </c>
    </row>
    <row r="20" spans="1:7" ht="12.75">
      <c r="A20" s="8">
        <v>11</v>
      </c>
      <c r="B20" s="56">
        <v>919</v>
      </c>
      <c r="C20" s="61" t="s">
        <v>496</v>
      </c>
      <c r="D20" s="58" t="s">
        <v>497</v>
      </c>
      <c r="E20" s="72"/>
      <c r="F20" s="56" t="s">
        <v>47</v>
      </c>
      <c r="G20" s="12" t="s">
        <v>527</v>
      </c>
    </row>
    <row r="21" spans="1:7" ht="12.75">
      <c r="A21" s="8">
        <v>12</v>
      </c>
      <c r="B21" s="56">
        <v>910</v>
      </c>
      <c r="C21" s="61" t="s">
        <v>263</v>
      </c>
      <c r="D21" s="58" t="s">
        <v>154</v>
      </c>
      <c r="E21" s="72" t="s">
        <v>264</v>
      </c>
      <c r="F21" s="56" t="s">
        <v>47</v>
      </c>
      <c r="G21" s="12"/>
    </row>
    <row r="22" spans="1:7" ht="12.75">
      <c r="A22" s="8">
        <v>13</v>
      </c>
      <c r="B22" s="56">
        <v>914</v>
      </c>
      <c r="C22" s="61" t="s">
        <v>488</v>
      </c>
      <c r="D22" s="58" t="s">
        <v>159</v>
      </c>
      <c r="E22" s="72"/>
      <c r="F22" s="56" t="s">
        <v>47</v>
      </c>
      <c r="G22" s="12"/>
    </row>
    <row r="23" spans="1:7" ht="12.75">
      <c r="A23" s="8">
        <v>14</v>
      </c>
      <c r="B23" s="56">
        <v>907</v>
      </c>
      <c r="C23" s="61" t="s">
        <v>254</v>
      </c>
      <c r="D23" s="58" t="s">
        <v>171</v>
      </c>
      <c r="E23" s="72" t="s">
        <v>255</v>
      </c>
      <c r="F23" s="56" t="s">
        <v>47</v>
      </c>
      <c r="G23" s="12"/>
    </row>
    <row r="24" spans="1:7" ht="12.75">
      <c r="A24" s="8">
        <v>15</v>
      </c>
      <c r="B24" s="56">
        <v>918</v>
      </c>
      <c r="C24" s="61" t="s">
        <v>492</v>
      </c>
      <c r="D24" s="58" t="s">
        <v>493</v>
      </c>
      <c r="E24" s="72"/>
      <c r="F24" s="56" t="s">
        <v>47</v>
      </c>
      <c r="G24" s="12"/>
    </row>
    <row r="25" spans="1:7" ht="12.75">
      <c r="A25" s="8">
        <v>16</v>
      </c>
      <c r="B25" s="56">
        <v>912</v>
      </c>
      <c r="C25" s="61" t="s">
        <v>266</v>
      </c>
      <c r="D25" s="58" t="s">
        <v>267</v>
      </c>
      <c r="E25" s="72" t="s">
        <v>268</v>
      </c>
      <c r="F25" s="56" t="s">
        <v>47</v>
      </c>
      <c r="G25" s="56" t="s">
        <v>528</v>
      </c>
    </row>
    <row r="26" spans="1:7" ht="12.75">
      <c r="A26" s="8">
        <v>17</v>
      </c>
      <c r="B26" s="56">
        <v>911</v>
      </c>
      <c r="C26" s="61" t="s">
        <v>238</v>
      </c>
      <c r="D26" s="58" t="s">
        <v>159</v>
      </c>
      <c r="E26" s="72" t="s">
        <v>239</v>
      </c>
      <c r="F26" s="56" t="s">
        <v>47</v>
      </c>
      <c r="G26" s="12" t="s">
        <v>528</v>
      </c>
    </row>
    <row r="27" spans="2:7" ht="12.75">
      <c r="B27" s="2"/>
      <c r="C27" s="18">
        <f>IF(B27="","",IF(ISERROR(RANK(B27,B$9:B26,1)),VLOOKUP(B27,Dossard,2),"Dossard déjà classé"))</f>
      </c>
      <c r="D27" s="18">
        <f>IF(B27="","",VLOOKUP($B27,Dossard,3))</f>
      </c>
      <c r="E27" s="18">
        <f aca="true" t="shared" si="0" ref="E27:E44">IF(B27="","",VLOOKUP($B27,Dossard,4))</f>
      </c>
      <c r="F27" s="16">
        <f aca="true" t="shared" si="1" ref="F27:F44">IF(B27="","",VLOOKUP($B27,Dossard,5))</f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>IF(B28="","",VLOOKUP($B28,Dossard,3))</f>
      </c>
      <c r="E28" s="18">
        <f t="shared" si="0"/>
      </c>
      <c r="F28" s="16">
        <f t="shared" si="1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>IF(B29="","",VLOOKUP($B29,Dossard,3))</f>
      </c>
      <c r="E29" s="18">
        <f t="shared" si="0"/>
      </c>
      <c r="F29" s="16">
        <f t="shared" si="1"/>
      </c>
      <c r="G29" s="12"/>
    </row>
    <row r="30" spans="3:7" ht="12.75">
      <c r="C30" s="18">
        <f>IF(B30="","",IF(ISERROR(RANK(B30,B$9:B29,1)),VLOOKUP(B30,Dossard,2),"Dossard déjà classé"))</f>
      </c>
      <c r="D30" s="18">
        <f aca="true" t="shared" si="2" ref="D30:D35">IF(B30="","",VLOOKUP($B30,Dossard,3))</f>
      </c>
      <c r="E30" s="18">
        <f t="shared" si="0"/>
      </c>
      <c r="F30" s="16">
        <f t="shared" si="1"/>
      </c>
      <c r="G30" s="12"/>
    </row>
    <row r="31" spans="3:7" ht="12.75">
      <c r="C31" s="18">
        <f>IF(B31="","",IF(ISERROR(RANK(B31,B$9:B30,1)),VLOOKUP(B31,Dossard,2),"Dossard déjà classé"))</f>
      </c>
      <c r="D31" s="18">
        <f t="shared" si="2"/>
      </c>
      <c r="E31" s="18">
        <f t="shared" si="0"/>
      </c>
      <c r="F31" s="16">
        <f t="shared" si="1"/>
      </c>
      <c r="G31" s="12"/>
    </row>
    <row r="32" spans="3:7" ht="12.75">
      <c r="C32" s="18">
        <f>IF(B32="","",IF(ISERROR(RANK(B32,B$9:B31,1)),VLOOKUP(B32,Dossard,2),"Dossard déjà classé"))</f>
      </c>
      <c r="D32" s="18">
        <f t="shared" si="2"/>
      </c>
      <c r="E32" s="18">
        <f t="shared" si="0"/>
      </c>
      <c r="F32" s="16">
        <f t="shared" si="1"/>
      </c>
      <c r="G32" s="12"/>
    </row>
    <row r="33" spans="3:7" ht="12.75">
      <c r="C33" s="18">
        <f>IF(B33="","",IF(ISERROR(RANK(B33,B$9:B32,1)),VLOOKUP(B33,Dossard,2),"Dossard déjà classé"))</f>
      </c>
      <c r="D33" s="18">
        <f t="shared" si="2"/>
      </c>
      <c r="E33" s="18">
        <f t="shared" si="0"/>
      </c>
      <c r="F33" s="16">
        <f t="shared" si="1"/>
      </c>
      <c r="G33" s="12"/>
    </row>
    <row r="34" spans="3:7" ht="12.75">
      <c r="C34" s="18">
        <f>IF(B34="","",IF(ISERROR(RANK(B34,B$9:B33,1)),VLOOKUP(B34,Dossard,2),"Dossard déjà classé"))</f>
      </c>
      <c r="D34" s="18">
        <f t="shared" si="2"/>
      </c>
      <c r="E34" s="18">
        <f t="shared" si="0"/>
      </c>
      <c r="F34" s="16">
        <f t="shared" si="1"/>
      </c>
      <c r="G34" s="12"/>
    </row>
    <row r="35" spans="3:7" ht="12.75">
      <c r="C35" s="18">
        <f>IF(B35="","",IF(ISERROR(RANK(B35,B$9:B34,1)),VLOOKUP(B35,Dossard,2),"Dossard déjà classé"))</f>
      </c>
      <c r="D35" s="18">
        <f t="shared" si="2"/>
      </c>
      <c r="E35" s="18">
        <f t="shared" si="0"/>
      </c>
      <c r="F35" s="16">
        <f t="shared" si="1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3" ref="D36:D44">IF(B36="","",VLOOKUP($B36,Dossard,3))</f>
      </c>
      <c r="E36" s="18">
        <f t="shared" si="0"/>
      </c>
      <c r="F36" s="16">
        <f t="shared" si="1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3"/>
      </c>
      <c r="E37" s="18">
        <f t="shared" si="0"/>
      </c>
      <c r="F37" s="16">
        <f t="shared" si="1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3"/>
      </c>
      <c r="E38" s="18">
        <f t="shared" si="0"/>
      </c>
      <c r="F38" s="16">
        <f t="shared" si="1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3"/>
      </c>
      <c r="E39" s="18">
        <f t="shared" si="0"/>
      </c>
      <c r="F39" s="16">
        <f t="shared" si="1"/>
      </c>
    </row>
    <row r="40" spans="3:6" ht="12.75">
      <c r="C40" s="18">
        <f>IF(B40="","",IF(ISERROR(RANK(B40,B$9:B39,1)),VLOOKUP(B40,Dossard,2),"Dossard déjà classé"))</f>
      </c>
      <c r="D40" s="18">
        <f t="shared" si="3"/>
      </c>
      <c r="E40" s="18">
        <f t="shared" si="0"/>
      </c>
      <c r="F40" s="16">
        <f t="shared" si="1"/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0"/>
      </c>
      <c r="F41" s="16">
        <f t="shared" si="1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0"/>
      </c>
      <c r="F42" s="16">
        <f t="shared" si="1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0"/>
      </c>
      <c r="F43" s="16">
        <f t="shared" si="1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0"/>
      </c>
      <c r="F44" s="16">
        <f t="shared" si="1"/>
      </c>
    </row>
  </sheetData>
  <sheetProtection/>
  <mergeCells count="4">
    <mergeCell ref="A1:G1"/>
    <mergeCell ref="A2:G2"/>
    <mergeCell ref="A3:G3"/>
    <mergeCell ref="A5:G5"/>
  </mergeCells>
  <conditionalFormatting sqref="C4 E6:E7 C6:C9 C27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57">
    <tabColor rgb="FFFFFF00"/>
    <pageSetUpPr fitToPage="1"/>
  </sheetPr>
  <dimension ref="A1:G44"/>
  <sheetViews>
    <sheetView showZeros="0" zoomScalePageLayoutView="0" workbookViewId="0" topLeftCell="A10">
      <selection activeCell="A20" sqref="A20:A2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38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Partants!B7</f>
        <v>10</v>
      </c>
    </row>
    <row r="7" spans="5:6" ht="12.75">
      <c r="E7" s="23" t="s">
        <v>30</v>
      </c>
      <c r="F7" s="3">
        <f>COUNTA(B10:B109)</f>
        <v>10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3">
        <v>154</v>
      </c>
      <c r="C10" s="4" t="str">
        <f aca="true" t="shared" si="0" ref="C10:C19">IF(B10="","",VLOOKUP($B10,Dossard,2))</f>
        <v>CHATAIGNER Hannibal</v>
      </c>
      <c r="D10" s="4" t="str">
        <f aca="true" t="shared" si="1" ref="D10:D19">IF(C10="","",VLOOKUP($B10,Dossard,3))</f>
        <v>B.C. NOISY LE GRAND</v>
      </c>
      <c r="E10" s="11" t="str">
        <f aca="true" t="shared" si="2" ref="E10:E19">IF(D10="","",VLOOKUP($B10,Dossard,4))</f>
        <v>48935070117</v>
      </c>
      <c r="F10" s="3" t="str">
        <f aca="true" t="shared" si="3" ref="F10:F19">IF(E10="","",VLOOKUP($B10,Dossard,5))</f>
        <v>Jun</v>
      </c>
      <c r="G10" s="12" t="s">
        <v>529</v>
      </c>
    </row>
    <row r="11" spans="1:7" ht="12.75">
      <c r="A11" s="8">
        <v>2</v>
      </c>
      <c r="B11" s="3">
        <v>152</v>
      </c>
      <c r="C11" s="4" t="str">
        <f t="shared" si="0"/>
        <v>DE SALVO Lucas</v>
      </c>
      <c r="D11" s="4" t="str">
        <f t="shared" si="1"/>
        <v>B.C. NOISY LE GRAND</v>
      </c>
      <c r="E11" s="11" t="str">
        <f t="shared" si="2"/>
        <v>48935070239</v>
      </c>
      <c r="F11" s="3" t="str">
        <f t="shared" si="3"/>
        <v>Jun</v>
      </c>
      <c r="G11" s="12" t="s">
        <v>530</v>
      </c>
    </row>
    <row r="12" spans="1:7" ht="12.75">
      <c r="A12" s="8">
        <v>3</v>
      </c>
      <c r="B12" s="3">
        <v>156</v>
      </c>
      <c r="C12" s="4" t="str">
        <f t="shared" si="0"/>
        <v>LAFORCADE Pierre Amaury</v>
      </c>
      <c r="D12" s="4" t="str">
        <f t="shared" si="1"/>
        <v>OC GIF VTT</v>
      </c>
      <c r="E12" s="11" t="str">
        <f t="shared" si="2"/>
        <v>48913330030</v>
      </c>
      <c r="F12" s="3" t="str">
        <f t="shared" si="3"/>
        <v>Jun</v>
      </c>
      <c r="G12" s="12"/>
    </row>
    <row r="13" spans="1:7" ht="12.75">
      <c r="A13" s="8">
        <v>4</v>
      </c>
      <c r="B13" s="3">
        <v>153</v>
      </c>
      <c r="C13" s="4" t="str">
        <f t="shared" si="0"/>
        <v>DAVESNE Thomas</v>
      </c>
      <c r="D13" s="4" t="str">
        <f t="shared" si="1"/>
        <v>OC GIF VTT</v>
      </c>
      <c r="E13" s="11" t="str">
        <f t="shared" si="2"/>
        <v>48913330037</v>
      </c>
      <c r="F13" s="3" t="str">
        <f t="shared" si="3"/>
        <v>Jun</v>
      </c>
      <c r="G13" s="12" t="s">
        <v>531</v>
      </c>
    </row>
    <row r="14" spans="1:7" ht="12.75">
      <c r="A14" s="8">
        <v>5</v>
      </c>
      <c r="B14" s="3">
        <v>157</v>
      </c>
      <c r="C14" s="4" t="str">
        <f t="shared" si="0"/>
        <v>LATOUR Thomas</v>
      </c>
      <c r="D14" s="4" t="str">
        <f t="shared" si="1"/>
        <v>A LAON BIKE</v>
      </c>
      <c r="E14" s="11" t="str">
        <f t="shared" si="2"/>
        <v>47020700089</v>
      </c>
      <c r="F14" s="3" t="str">
        <f t="shared" si="3"/>
        <v>Jun</v>
      </c>
      <c r="G14" s="12" t="s">
        <v>532</v>
      </c>
    </row>
    <row r="15" spans="1:7" ht="12.75">
      <c r="A15" s="8">
        <v>6</v>
      </c>
      <c r="B15" s="3">
        <v>151</v>
      </c>
      <c r="C15" s="4" t="str">
        <f t="shared" si="0"/>
        <v>HOSOTTE Adrien</v>
      </c>
      <c r="D15" s="4" t="str">
        <f t="shared" si="1"/>
        <v>OC GIF VTT</v>
      </c>
      <c r="E15" s="11" t="str">
        <f t="shared" si="2"/>
        <v>48913330055</v>
      </c>
      <c r="F15" s="3" t="str">
        <f t="shared" si="3"/>
        <v>Jun</v>
      </c>
      <c r="G15" s="12" t="s">
        <v>533</v>
      </c>
    </row>
    <row r="16" spans="1:7" ht="12.75">
      <c r="A16" s="8">
        <v>7</v>
      </c>
      <c r="B16" s="3">
        <v>155</v>
      </c>
      <c r="C16" s="4" t="str">
        <f t="shared" si="0"/>
        <v>ROYER Maxime</v>
      </c>
      <c r="D16" s="4" t="str">
        <f t="shared" si="1"/>
        <v>US METRO TRANSPORTS</v>
      </c>
      <c r="E16" s="11" t="str">
        <f t="shared" si="2"/>
        <v>48750240273</v>
      </c>
      <c r="F16" s="3" t="str">
        <f t="shared" si="3"/>
        <v>Jun</v>
      </c>
      <c r="G16" s="12" t="s">
        <v>534</v>
      </c>
    </row>
    <row r="17" spans="1:7" ht="12.75">
      <c r="A17" s="8">
        <v>8</v>
      </c>
      <c r="B17" s="3">
        <v>158</v>
      </c>
      <c r="C17" s="4" t="str">
        <f t="shared" si="0"/>
        <v>ANSARD Jason</v>
      </c>
      <c r="D17" s="4" t="str">
        <f t="shared" si="1"/>
        <v>VS CACIEN</v>
      </c>
      <c r="E17" s="11" t="str">
        <f t="shared" si="2"/>
        <v>44452610377</v>
      </c>
      <c r="F17" s="3" t="str">
        <f t="shared" si="3"/>
        <v>Jun</v>
      </c>
      <c r="G17" s="12" t="s">
        <v>535</v>
      </c>
    </row>
    <row r="18" spans="1:7" ht="12.75">
      <c r="A18" s="8">
        <v>9</v>
      </c>
      <c r="B18" s="3">
        <v>159</v>
      </c>
      <c r="C18" s="4" t="str">
        <f t="shared" si="0"/>
        <v>FARDEAU Clément</v>
      </c>
      <c r="D18" s="4" t="str">
        <f t="shared" si="1"/>
        <v>EC MONTGERON VIGNEUX</v>
      </c>
      <c r="E18" s="11" t="str">
        <f t="shared" si="2"/>
        <v>48913070003</v>
      </c>
      <c r="F18" s="3" t="str">
        <f t="shared" si="3"/>
        <v>Jun</v>
      </c>
      <c r="G18" s="12"/>
    </row>
    <row r="19" spans="1:7" ht="12.75">
      <c r="A19" s="8">
        <v>10</v>
      </c>
      <c r="B19" s="3">
        <v>160</v>
      </c>
      <c r="C19" s="4" t="str">
        <f t="shared" si="0"/>
        <v>KERBIQUET Tristan</v>
      </c>
      <c r="D19" s="4" t="str">
        <f t="shared" si="1"/>
        <v>VC ELANCOURT ST QUENTIN EN YVELINES</v>
      </c>
      <c r="E19" s="11" t="str">
        <f t="shared" si="2"/>
        <v>48782260070</v>
      </c>
      <c r="F19" s="3" t="str">
        <f t="shared" si="3"/>
        <v>Jun</v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aca="true" t="shared" si="4" ref="D20:D29">IF(B20="","",VLOOKUP($B20,Dossard,3))</f>
      </c>
      <c r="E20" s="18">
        <f aca="true" t="shared" si="5" ref="E20:E29">IF(B20="","",VLOOKUP($B20,Dossard,4))</f>
      </c>
      <c r="F20" s="16">
        <f aca="true" t="shared" si="6" ref="F20:F29">IF(B20="","",VLOOKUP($B20,Dossard,5))</f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4"/>
      </c>
      <c r="E21" s="18">
        <f t="shared" si="5"/>
      </c>
      <c r="F21" s="16">
        <f t="shared" si="6"/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4"/>
      </c>
      <c r="E22" s="18">
        <f t="shared" si="5"/>
      </c>
      <c r="F22" s="16">
        <f t="shared" si="6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4"/>
      </c>
      <c r="E23" s="18">
        <f t="shared" si="5"/>
      </c>
      <c r="F23" s="16">
        <f t="shared" si="6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4"/>
      </c>
      <c r="E24" s="18">
        <f t="shared" si="5"/>
      </c>
      <c r="F24" s="16">
        <f t="shared" si="6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4"/>
      </c>
      <c r="E25" s="18">
        <f t="shared" si="5"/>
      </c>
      <c r="F25" s="16">
        <f t="shared" si="6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4"/>
      </c>
      <c r="E26" s="18">
        <f t="shared" si="5"/>
      </c>
      <c r="F26" s="16">
        <f t="shared" si="6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4"/>
      </c>
      <c r="E27" s="18">
        <f t="shared" si="5"/>
      </c>
      <c r="F27" s="16">
        <f t="shared" si="6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4"/>
      </c>
      <c r="E28" s="18">
        <f t="shared" si="5"/>
      </c>
      <c r="F28" s="16">
        <f t="shared" si="6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4"/>
      </c>
      <c r="E29" s="18">
        <f t="shared" si="5"/>
      </c>
      <c r="F29" s="16">
        <f t="shared" si="6"/>
      </c>
      <c r="G29" s="12"/>
    </row>
    <row r="30" spans="3:7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 aca="true" t="shared" si="7" ref="E30:E44">IF(B30="","",VLOOKUP($B30,Dossard,4))</f>
      </c>
      <c r="F30" s="16">
        <f aca="true" t="shared" si="8" ref="F30:F44">IF(B30="","",VLOOKUP($B30,Dossard,5))</f>
      </c>
      <c r="G30" s="12"/>
    </row>
    <row r="31" spans="3:7" ht="12.75">
      <c r="C31" s="18">
        <f>IF(B31="","",IF(ISERROR(RANK(B31,B$9:B30,1)),VLOOKUP(B31,Dossard,2),"Dossard déjà classé"))</f>
      </c>
      <c r="D31" s="18">
        <f>IF(B31="","",VLOOKUP($B31,Dossard,3))</f>
      </c>
      <c r="E31" s="18">
        <f t="shared" si="7"/>
      </c>
      <c r="F31" s="16">
        <f t="shared" si="8"/>
      </c>
      <c r="G31" s="12"/>
    </row>
    <row r="32" spans="3:7" ht="12.75">
      <c r="C32" s="18">
        <f>IF(B32="","",IF(ISERROR(RANK(B32,B$9:B31,1)),VLOOKUP(B32,Dossard,2),"Dossard déjà classé"))</f>
      </c>
      <c r="D32" s="18">
        <f>IF(B32="","",VLOOKUP($B32,Dossard,3))</f>
      </c>
      <c r="E32" s="18">
        <f t="shared" si="7"/>
      </c>
      <c r="F32" s="16">
        <f t="shared" si="8"/>
      </c>
      <c r="G32" s="12"/>
    </row>
    <row r="33" spans="3:7" ht="12.75">
      <c r="C33" s="18">
        <f>IF(B33="","",IF(ISERROR(RANK(B33,B$9:B32,1)),VLOOKUP(B33,Dossard,2),"Dossard déjà classé"))</f>
      </c>
      <c r="D33" s="18">
        <f>IF(B33="","",VLOOKUP($B33,Dossard,3))</f>
      </c>
      <c r="E33" s="18">
        <f t="shared" si="7"/>
      </c>
      <c r="F33" s="16">
        <f t="shared" si="8"/>
      </c>
      <c r="G33" s="12"/>
    </row>
    <row r="34" spans="3:7" ht="12.75">
      <c r="C34" s="4"/>
      <c r="D34" s="4"/>
      <c r="E34" s="18">
        <f t="shared" si="7"/>
      </c>
      <c r="F34" s="16">
        <f t="shared" si="8"/>
      </c>
      <c r="G34" s="12"/>
    </row>
    <row r="35" spans="3:7" ht="12.75">
      <c r="C35" s="4"/>
      <c r="D35" s="4"/>
      <c r="E35" s="18">
        <f t="shared" si="7"/>
      </c>
      <c r="F35" s="16">
        <f t="shared" si="8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9" ref="D36:D44">IF(B36="","",VLOOKUP($B36,Dossard,3))</f>
      </c>
      <c r="E36" s="18">
        <f t="shared" si="7"/>
      </c>
      <c r="F36" s="16">
        <f t="shared" si="8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9"/>
      </c>
      <c r="E37" s="18">
        <f t="shared" si="7"/>
      </c>
      <c r="F37" s="16">
        <f t="shared" si="8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9"/>
      </c>
      <c r="E38" s="18">
        <f t="shared" si="7"/>
      </c>
      <c r="F38" s="16">
        <f t="shared" si="8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9"/>
      </c>
      <c r="E39" s="18">
        <f t="shared" si="7"/>
      </c>
      <c r="F39" s="16">
        <f t="shared" si="8"/>
      </c>
    </row>
    <row r="40" spans="3:6" ht="12.75">
      <c r="C40" s="18">
        <f>IF(B40="","",IF(ISERROR(RANK(B40,B$9:B39,1)),VLOOKUP(B40,Dossard,2),"Dossard déjà classé"))</f>
      </c>
      <c r="D40" s="18">
        <f t="shared" si="9"/>
      </c>
      <c r="E40" s="18">
        <f t="shared" si="7"/>
      </c>
      <c r="F40" s="16">
        <f t="shared" si="8"/>
      </c>
    </row>
    <row r="41" spans="3:6" ht="12.75">
      <c r="C41" s="18">
        <f>IF(B41="","",IF(ISERROR(RANK(B41,B$9:B40,1)),VLOOKUP(B41,Dossard,2),"Dossard déjà classé"))</f>
      </c>
      <c r="D41" s="18">
        <f t="shared" si="9"/>
      </c>
      <c r="E41" s="18">
        <f t="shared" si="7"/>
      </c>
      <c r="F41" s="16">
        <f t="shared" si="8"/>
      </c>
    </row>
    <row r="42" spans="3:6" ht="12.75">
      <c r="C42" s="18">
        <f>IF(B42="","",IF(ISERROR(RANK(B42,B$9:B41,1)),VLOOKUP(B42,Dossard,2),"Dossard déjà classé"))</f>
      </c>
      <c r="D42" s="18">
        <f t="shared" si="9"/>
      </c>
      <c r="E42" s="18">
        <f t="shared" si="7"/>
      </c>
      <c r="F42" s="16">
        <f t="shared" si="8"/>
      </c>
    </row>
    <row r="43" spans="3:6" ht="12.75">
      <c r="C43" s="18">
        <f>IF(B43="","",IF(ISERROR(RANK(B43,B$9:B42,1)),VLOOKUP(B43,Dossard,2),"Dossard déjà classé"))</f>
      </c>
      <c r="D43" s="18">
        <f t="shared" si="9"/>
      </c>
      <c r="E43" s="18">
        <f t="shared" si="7"/>
      </c>
      <c r="F43" s="16">
        <f t="shared" si="8"/>
      </c>
    </row>
    <row r="44" spans="3:6" ht="12.75">
      <c r="C44" s="18">
        <f>IF(B44="","",IF(ISERROR(RANK(B44,B$9:B43,1)),VLOOKUP(B44,Dossard,2),"Dossard déjà classé"))</f>
      </c>
      <c r="D44" s="18">
        <f t="shared" si="9"/>
      </c>
      <c r="E44" s="18">
        <f t="shared" si="7"/>
      </c>
      <c r="F44" s="16">
        <f t="shared" si="8"/>
      </c>
    </row>
  </sheetData>
  <sheetProtection/>
  <mergeCells count="4">
    <mergeCell ref="A5:G5"/>
    <mergeCell ref="A1:G1"/>
    <mergeCell ref="A2:G2"/>
    <mergeCell ref="A3:G3"/>
  </mergeCells>
  <conditionalFormatting sqref="C36:C65536 C4 E6:E7 C6:C9 C20:C33">
    <cfRule type="cellIs" priority="1" dxfId="0" operator="equal" stopIfTrue="1">
      <formula>"Dossard déjà classé"</formula>
    </cfRule>
  </conditionalFormatting>
  <printOptions horizontalCentered="1"/>
  <pageMargins left="0.39" right="0.3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3.421875" style="14" customWidth="1"/>
    <col min="2" max="2" width="14.28125" style="3" customWidth="1"/>
    <col min="3" max="3" width="9.8515625" style="3" customWidth="1"/>
    <col min="4" max="4" width="11.00390625" style="3" customWidth="1"/>
    <col min="5" max="5" width="13.421875" style="14" customWidth="1"/>
    <col min="6" max="6" width="14.28125" style="3" customWidth="1"/>
    <col min="7" max="7" width="9.8515625" style="3" customWidth="1"/>
    <col min="8" max="8" width="5.421875" style="4" bestFit="1" customWidth="1"/>
    <col min="9" max="16384" width="11.421875" style="4" customWidth="1"/>
  </cols>
  <sheetData>
    <row r="1" spans="1:7" ht="29.25" customHeight="1">
      <c r="A1" s="79" t="s">
        <v>109</v>
      </c>
      <c r="B1" s="79"/>
      <c r="C1" s="79"/>
      <c r="D1" s="79"/>
      <c r="E1" s="79"/>
      <c r="F1" s="79"/>
      <c r="G1" s="79"/>
    </row>
    <row r="2" spans="2:7" ht="34.5" customHeight="1">
      <c r="B2" s="43" t="s">
        <v>108</v>
      </c>
      <c r="C2" s="50" t="s">
        <v>80</v>
      </c>
      <c r="D2" s="51"/>
      <c r="F2" s="43" t="s">
        <v>108</v>
      </c>
      <c r="G2" s="50" t="s">
        <v>80</v>
      </c>
    </row>
    <row r="3" spans="1:7" ht="12.75">
      <c r="A3" s="53" t="s">
        <v>18</v>
      </c>
      <c r="B3" s="33">
        <f>COUNTA(Engages!C2:C101)</f>
        <v>8</v>
      </c>
      <c r="C3" s="33">
        <f>COUNTIF(Engages!D2:D101,"NL")</f>
        <v>1</v>
      </c>
      <c r="D3" s="52"/>
      <c r="E3" s="54" t="s">
        <v>9</v>
      </c>
      <c r="F3" s="33">
        <f>COUNTA(Engages!C860:C909)</f>
        <v>0</v>
      </c>
      <c r="G3" s="33">
        <f>COUNTIF(Engages!D860:D909,"NL")</f>
        <v>0</v>
      </c>
    </row>
    <row r="4" spans="1:7" ht="12.75">
      <c r="A4" s="54" t="s">
        <v>15</v>
      </c>
      <c r="B4" s="33">
        <f>COUNTA(Engages!C102:C151)</f>
        <v>6</v>
      </c>
      <c r="C4" s="33">
        <f>COUNTIF(Engages!D102:D151,"NL")</f>
        <v>0</v>
      </c>
      <c r="D4" s="52"/>
      <c r="E4" s="54" t="s">
        <v>8</v>
      </c>
      <c r="F4" s="33">
        <f>COUNTA(Engages!C810:C859)</f>
        <v>0</v>
      </c>
      <c r="G4" s="33">
        <f>COUNTIF(Engages!D810:D859,"NL")</f>
        <v>0</v>
      </c>
    </row>
    <row r="5" spans="1:7" ht="12.75">
      <c r="A5" s="54" t="s">
        <v>118</v>
      </c>
      <c r="B5" s="33">
        <f>COUNTA(Engages!C202:C301)</f>
        <v>4</v>
      </c>
      <c r="C5" s="33">
        <f>COUNTIF(Engages!D202:D301,"NL")</f>
        <v>0</v>
      </c>
      <c r="D5" s="52"/>
      <c r="E5" s="54" t="s">
        <v>7</v>
      </c>
      <c r="F5" s="33">
        <f>COUNTA(Engages!C760:C809)</f>
        <v>0</v>
      </c>
      <c r="G5" s="33">
        <f>COUNTIF(Engages!D760:D809,"NL")</f>
        <v>0</v>
      </c>
    </row>
    <row r="6" spans="1:7" ht="12.75">
      <c r="A6" s="53" t="s">
        <v>119</v>
      </c>
      <c r="B6" s="33">
        <f>COUNTA(Engages!C302:C401)</f>
        <v>41</v>
      </c>
      <c r="C6" s="33">
        <f>COUNTIF(Engages!D302:D401,"NL")</f>
        <v>1</v>
      </c>
      <c r="D6" s="52"/>
      <c r="E6" s="55" t="s">
        <v>61</v>
      </c>
      <c r="F6" s="33">
        <f>COUNTA(Engages!C710:C759)</f>
        <v>0</v>
      </c>
      <c r="G6" s="33">
        <f>COUNTIF(Engages!D710:D759,"NL")</f>
        <v>0</v>
      </c>
    </row>
    <row r="7" spans="1:4" ht="12.75">
      <c r="A7" s="53" t="s">
        <v>13</v>
      </c>
      <c r="B7" s="33">
        <f>COUNTA(Engages!C152:C201)</f>
        <v>10</v>
      </c>
      <c r="C7" s="33">
        <f>COUNTIF(Engages!D152:D201,"NL")</f>
        <v>0</v>
      </c>
      <c r="D7" s="52"/>
    </row>
    <row r="8" spans="1:7" ht="12.75">
      <c r="A8" s="54" t="s">
        <v>17</v>
      </c>
      <c r="B8" s="33">
        <f>COUNTA(Engages!C402:C429)</f>
        <v>2</v>
      </c>
      <c r="C8" s="33">
        <f>COUNTIF(Engages!D402:D429,"NL")</f>
        <v>0</v>
      </c>
      <c r="D8" s="52"/>
      <c r="E8" s="14" t="s">
        <v>19</v>
      </c>
      <c r="F8" s="3">
        <f>SUM(F3:F6)</f>
        <v>0</v>
      </c>
      <c r="G8" s="3">
        <f>SUM(G3:G6)</f>
        <v>0</v>
      </c>
    </row>
    <row r="9" spans="1:7" ht="12.75">
      <c r="A9" s="54" t="s">
        <v>16</v>
      </c>
      <c r="B9" s="33">
        <f>COUNTA(Engages!C430:C459)</f>
        <v>2</v>
      </c>
      <c r="C9" s="33">
        <f>COUNTIF(Engages!D430:D459,"NL")</f>
        <v>0</v>
      </c>
      <c r="D9" s="52"/>
      <c r="E9" s="4"/>
      <c r="F9" s="4"/>
      <c r="G9" s="4"/>
    </row>
    <row r="10" spans="1:4" ht="12.75">
      <c r="A10" s="54" t="s">
        <v>14</v>
      </c>
      <c r="B10" s="33">
        <f>COUNTA(Engages!C460:C509)</f>
        <v>2</v>
      </c>
      <c r="C10" s="33">
        <f>COUNTIF(Engages!D460:D509,"NL")</f>
        <v>0</v>
      </c>
      <c r="D10" s="52"/>
    </row>
    <row r="11" spans="1:4" ht="12.75">
      <c r="A11" s="53" t="s">
        <v>12</v>
      </c>
      <c r="B11" s="33">
        <f>COUNTA(Engages!C510:C559)</f>
        <v>5</v>
      </c>
      <c r="C11" s="33">
        <f>COUNTIF(Engages!D510:D559,"NL")</f>
        <v>0</v>
      </c>
      <c r="D11" s="52"/>
    </row>
    <row r="12" spans="1:4" ht="12.75">
      <c r="A12" s="54" t="s">
        <v>11</v>
      </c>
      <c r="B12" s="33">
        <f>COUNTA(Engages!C560:C609)</f>
        <v>17</v>
      </c>
      <c r="C12" s="33">
        <f>COUNTIF(Engages!D560:D609,"NL")</f>
        <v>0</v>
      </c>
      <c r="D12" s="52"/>
    </row>
    <row r="13" spans="1:4" ht="12.75">
      <c r="A13" s="54" t="s">
        <v>10</v>
      </c>
      <c r="B13" s="33">
        <f>COUNTA(Engages!C660:C709)</f>
        <v>12</v>
      </c>
      <c r="C13" s="33">
        <f>COUNTIF(Engages!D660:D709,"NL")</f>
        <v>0</v>
      </c>
      <c r="D13" s="52"/>
    </row>
    <row r="14" spans="1:4" ht="12.75">
      <c r="A14" s="53" t="s">
        <v>20</v>
      </c>
      <c r="B14" s="33">
        <f>COUNTA(Engages!C610:C659)</f>
        <v>3</v>
      </c>
      <c r="C14" s="33">
        <f>COUNTIF(Engages!D610:D659,"NL")</f>
        <v>0</v>
      </c>
      <c r="D14" s="52"/>
    </row>
    <row r="16" spans="1:3" ht="12.75">
      <c r="A16" s="14" t="s">
        <v>19</v>
      </c>
      <c r="B16" s="3">
        <f>SUM(B3:B14)</f>
        <v>112</v>
      </c>
      <c r="C16" s="3">
        <f>SUM(C3:C14)</f>
        <v>2</v>
      </c>
    </row>
    <row r="19" spans="2:5" ht="12.75">
      <c r="B19" s="5"/>
      <c r="C19" s="5"/>
      <c r="D19" s="5"/>
      <c r="E19" s="11"/>
    </row>
    <row r="20" spans="2:5" ht="12.75">
      <c r="B20" s="5"/>
      <c r="C20" s="5"/>
      <c r="D20" s="5"/>
      <c r="E20" s="11"/>
    </row>
    <row r="21" spans="2:5" ht="12.75">
      <c r="B21" s="5"/>
      <c r="C21" s="5"/>
      <c r="D21" s="5"/>
      <c r="E21" s="11"/>
    </row>
    <row r="22" spans="2:5" ht="12.75">
      <c r="B22" s="5"/>
      <c r="C22" s="5"/>
      <c r="D22" s="5"/>
      <c r="E22" s="11"/>
    </row>
    <row r="23" spans="2:5" ht="12.75">
      <c r="B23" s="5"/>
      <c r="C23" s="5"/>
      <c r="D23" s="5"/>
      <c r="E23" s="11"/>
    </row>
    <row r="24" spans="2:5" ht="12.75">
      <c r="B24" s="5"/>
      <c r="C24" s="5"/>
      <c r="D24" s="5"/>
      <c r="E24" s="11"/>
    </row>
    <row r="25" spans="2:5" ht="12.75">
      <c r="B25" s="5"/>
      <c r="C25" s="5"/>
      <c r="D25" s="5"/>
      <c r="E25" s="11"/>
    </row>
    <row r="26" spans="2:5" ht="12.75">
      <c r="B26" s="5"/>
      <c r="C26" s="5"/>
      <c r="D26" s="5"/>
      <c r="E26" s="11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61">
    <tabColor rgb="FFFFFF00"/>
    <pageSetUpPr fitToPage="1"/>
  </sheetPr>
  <dimension ref="A1:G29"/>
  <sheetViews>
    <sheetView showZeros="0" zoomScalePageLayoutView="0" workbookViewId="0" topLeftCell="A2">
      <selection activeCell="D20" sqref="D20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75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v>3</v>
      </c>
    </row>
    <row r="7" spans="5:6" ht="12.75">
      <c r="E7" s="23" t="s">
        <v>30</v>
      </c>
      <c r="F7" s="3">
        <f>COUNTA(B10:B34)</f>
        <v>3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>
        <v>451</v>
      </c>
      <c r="C10" s="20" t="s">
        <v>187</v>
      </c>
      <c r="D10" s="20" t="s">
        <v>171</v>
      </c>
      <c r="E10" s="73" t="s">
        <v>188</v>
      </c>
      <c r="F10" s="1" t="s">
        <v>104</v>
      </c>
      <c r="G10" s="12" t="s">
        <v>536</v>
      </c>
    </row>
    <row r="11" spans="2:7" ht="12.75"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2:7" ht="12.75">
      <c r="B12" s="2"/>
      <c r="C12" s="18">
        <f>IF(B12="","",IF(ISERROR(RANK(B12,B$9:B11,1)),VLOOKUP(B12,Dossard,2),"Dossard déjà classé"))</f>
      </c>
      <c r="D12" s="18">
        <f aca="true" t="shared" si="0" ref="D12:D29">IF(B12="","",VLOOKUP($B12,Dossard,3))</f>
      </c>
      <c r="E12" s="18">
        <f aca="true" t="shared" si="1" ref="E12:E29">IF(B12="","",VLOOKUP($B12,Dossard,4))</f>
      </c>
      <c r="F12" s="16">
        <f aca="true" t="shared" si="2" ref="F12:F29">IF(B12="","",VLOOKUP($B12,Dossard,5))</f>
      </c>
      <c r="G12" s="12"/>
    </row>
    <row r="13" spans="1:7" ht="12.75">
      <c r="A13" s="8">
        <v>1</v>
      </c>
      <c r="B13" s="56">
        <v>421</v>
      </c>
      <c r="C13" s="20" t="s">
        <v>190</v>
      </c>
      <c r="D13" s="20" t="s">
        <v>191</v>
      </c>
      <c r="E13" s="73" t="s">
        <v>192</v>
      </c>
      <c r="F13" s="1" t="s">
        <v>103</v>
      </c>
      <c r="G13" s="12" t="s">
        <v>537</v>
      </c>
    </row>
    <row r="14" spans="1:7" ht="12.75">
      <c r="A14" s="8">
        <v>2</v>
      </c>
      <c r="B14" s="56">
        <v>422</v>
      </c>
      <c r="C14" s="20" t="s">
        <v>194</v>
      </c>
      <c r="D14" s="20" t="s">
        <v>191</v>
      </c>
      <c r="E14" s="73" t="s">
        <v>195</v>
      </c>
      <c r="F14" s="1" t="s">
        <v>103</v>
      </c>
      <c r="G14" s="12" t="s">
        <v>538</v>
      </c>
    </row>
    <row r="15" spans="2:7" ht="12.75"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2:7" ht="12.75"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2:7" ht="12.75"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2:7" ht="12.75"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2:7" ht="12.75"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</sheetData>
  <sheetProtection/>
  <mergeCells count="4">
    <mergeCell ref="A1:G1"/>
    <mergeCell ref="A2:G2"/>
    <mergeCell ref="A3:G3"/>
    <mergeCell ref="A5:G5"/>
  </mergeCells>
  <conditionalFormatting sqref="C4 E6:E7 C6:C9 C11:C12 C15:C65536">
    <cfRule type="cellIs" priority="1" dxfId="0" operator="equal" stopIfTrue="1">
      <formula>"Dossard déjà classé"</formula>
    </cfRule>
  </conditionalFormatting>
  <printOptions horizontalCentered="1"/>
  <pageMargins left="0.4" right="0.39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59">
    <tabColor rgb="FFFFFF00"/>
    <pageSetUpPr fitToPage="1"/>
  </sheetPr>
  <dimension ref="A1:G44"/>
  <sheetViews>
    <sheetView showZeros="0" zoomScalePageLayoutView="0" workbookViewId="0" topLeftCell="A14">
      <selection activeCell="A16" sqref="A16:A2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41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Partants!B4</f>
        <v>6</v>
      </c>
    </row>
    <row r="7" spans="5:6" ht="12.75">
      <c r="E7" s="23" t="s">
        <v>30</v>
      </c>
      <c r="F7" s="3">
        <f>COUNTA(B10:B109)</f>
        <v>6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3">
        <v>102</v>
      </c>
      <c r="C10" s="4" t="str">
        <f aca="true" t="shared" si="0" ref="C10:C15">IF(B10="","",VLOOKUP($B10,Dossard,2))</f>
        <v>MARFOUTINE Joss</v>
      </c>
      <c r="D10" s="4" t="str">
        <f aca="true" t="shared" si="1" ref="D10:D15">IF(C10="","",VLOOKUP($B10,Dossard,3))</f>
        <v>ROUE D'OR CONFLANAISE</v>
      </c>
      <c r="E10" s="11" t="str">
        <f aca="true" t="shared" si="2" ref="E10:E15">IF(D10="","",VLOOKUP($B10,Dossard,4))</f>
        <v>48782100108</v>
      </c>
      <c r="F10" s="3" t="str">
        <f aca="true" t="shared" si="3" ref="F10:F15">IF(E10="","",VLOOKUP($B10,Dossard,5))</f>
        <v>Esp</v>
      </c>
      <c r="G10" s="12" t="s">
        <v>539</v>
      </c>
    </row>
    <row r="11" spans="1:7" ht="12.75">
      <c r="A11" s="8">
        <v>2</v>
      </c>
      <c r="B11" s="3">
        <v>101</v>
      </c>
      <c r="C11" s="4" t="str">
        <f t="shared" si="0"/>
        <v>BERTRAND Loic</v>
      </c>
      <c r="D11" s="4" t="str">
        <f t="shared" si="1"/>
        <v>OC GIF VTT</v>
      </c>
      <c r="E11" s="11" t="str">
        <f t="shared" si="2"/>
        <v>48913330027</v>
      </c>
      <c r="F11" s="3" t="str">
        <f t="shared" si="3"/>
        <v>Esp</v>
      </c>
      <c r="G11" s="12" t="s">
        <v>540</v>
      </c>
    </row>
    <row r="12" spans="1:7" ht="12.75">
      <c r="A12" s="8">
        <v>3</v>
      </c>
      <c r="B12" s="3">
        <v>106</v>
      </c>
      <c r="C12" s="4" t="str">
        <f t="shared" si="0"/>
        <v>DESPUJOLS Damien</v>
      </c>
      <c r="D12" s="4" t="str">
        <f t="shared" si="1"/>
        <v>CM AUBERVILLIERS 93</v>
      </c>
      <c r="E12" s="11" t="str">
        <f t="shared" si="2"/>
        <v>48935050556</v>
      </c>
      <c r="F12" s="3" t="str">
        <f t="shared" si="3"/>
        <v>Esp</v>
      </c>
      <c r="G12" s="12" t="s">
        <v>541</v>
      </c>
    </row>
    <row r="13" spans="1:7" ht="12.75">
      <c r="A13" s="8">
        <v>4</v>
      </c>
      <c r="B13" s="3">
        <v>104</v>
      </c>
      <c r="C13" s="4" t="str">
        <f t="shared" si="0"/>
        <v>MENAGE Antoine</v>
      </c>
      <c r="D13" s="4" t="str">
        <f t="shared" si="1"/>
        <v>ESC MEAUX</v>
      </c>
      <c r="E13" s="11" t="str">
        <f t="shared" si="2"/>
        <v>48771010417</v>
      </c>
      <c r="F13" s="3" t="str">
        <f t="shared" si="3"/>
        <v>Esp</v>
      </c>
      <c r="G13" s="12" t="s">
        <v>542</v>
      </c>
    </row>
    <row r="14" spans="1:7" ht="12.75">
      <c r="A14" s="8">
        <v>5</v>
      </c>
      <c r="B14" s="3">
        <v>103</v>
      </c>
      <c r="C14" s="4" t="str">
        <f t="shared" si="0"/>
        <v>VERLET William</v>
      </c>
      <c r="D14" s="4" t="str">
        <f t="shared" si="1"/>
        <v>US MAULE CYCLISME</v>
      </c>
      <c r="E14" s="11" t="str">
        <f t="shared" si="2"/>
        <v>48782280271</v>
      </c>
      <c r="F14" s="3" t="str">
        <f t="shared" si="3"/>
        <v>Esp</v>
      </c>
      <c r="G14" s="12" t="s">
        <v>516</v>
      </c>
    </row>
    <row r="15" spans="1:7" ht="12.75">
      <c r="A15" s="8">
        <v>6</v>
      </c>
      <c r="B15" s="3">
        <v>105</v>
      </c>
      <c r="C15" s="4" t="str">
        <f t="shared" si="0"/>
        <v>MATHE Kevin</v>
      </c>
      <c r="D15" s="4" t="str">
        <f t="shared" si="1"/>
        <v>OC GIF VTT</v>
      </c>
      <c r="E15" s="11" t="str">
        <f t="shared" si="2"/>
        <v>48913330058</v>
      </c>
      <c r="F15" s="3" t="str">
        <f t="shared" si="3"/>
        <v>Esp</v>
      </c>
      <c r="G15" s="12" t="s">
        <v>516</v>
      </c>
    </row>
    <row r="16" spans="2:7" ht="12.75">
      <c r="B16" s="2"/>
      <c r="C16" s="18">
        <f>IF(B16="","",IF(ISERROR(RANK(B16,B$9:B15,1)),VLOOKUP(B16,Dossard,2),"Dossard déjà classé"))</f>
      </c>
      <c r="D16" s="18">
        <f aca="true" t="shared" si="4" ref="D16:D29">IF(B16="","",VLOOKUP($B16,Dossard,3))</f>
      </c>
      <c r="E16" s="18">
        <f aca="true" t="shared" si="5" ref="E16:E29">IF(B16="","",VLOOKUP($B16,Dossard,4))</f>
      </c>
      <c r="F16" s="16">
        <f aca="true" t="shared" si="6" ref="F16:F29">IF(B16="","",VLOOKUP($B16,Dossard,5))</f>
      </c>
      <c r="G16" s="12"/>
    </row>
    <row r="17" spans="2:7" ht="12.75">
      <c r="B17" s="2"/>
      <c r="C17" s="18">
        <f>IF(B17="","",IF(ISERROR(RANK(B17,B$9:B16,1)),VLOOKUP(B17,Dossard,2),"Dossard déjà classé"))</f>
      </c>
      <c r="D17" s="18">
        <f t="shared" si="4"/>
      </c>
      <c r="E17" s="18">
        <f t="shared" si="5"/>
      </c>
      <c r="F17" s="16">
        <f t="shared" si="6"/>
      </c>
      <c r="G17" s="12"/>
    </row>
    <row r="18" spans="2:7" ht="12.75">
      <c r="B18" s="2"/>
      <c r="C18" s="18">
        <f>IF(B18="","",IF(ISERROR(RANK(B18,B$9:B17,1)),VLOOKUP(B18,Dossard,2),"Dossard déjà classé"))</f>
      </c>
      <c r="D18" s="18">
        <f t="shared" si="4"/>
      </c>
      <c r="E18" s="18">
        <f t="shared" si="5"/>
      </c>
      <c r="F18" s="16">
        <f t="shared" si="6"/>
      </c>
      <c r="G18" s="12"/>
    </row>
    <row r="19" spans="2:7" ht="12.75">
      <c r="B19" s="2"/>
      <c r="C19" s="18">
        <f>IF(B19="","",IF(ISERROR(RANK(B19,B$9:B18,1)),VLOOKUP(B19,Dossard,2),"Dossard déjà classé"))</f>
      </c>
      <c r="D19" s="18">
        <f t="shared" si="4"/>
      </c>
      <c r="E19" s="18">
        <f t="shared" si="5"/>
      </c>
      <c r="F19" s="16">
        <f t="shared" si="6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4"/>
      </c>
      <c r="E20" s="18">
        <f t="shared" si="5"/>
      </c>
      <c r="F20" s="16">
        <f t="shared" si="6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4"/>
      </c>
      <c r="E21" s="18">
        <f t="shared" si="5"/>
      </c>
      <c r="F21" s="16">
        <f t="shared" si="6"/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4"/>
      </c>
      <c r="E22" s="18">
        <f t="shared" si="5"/>
      </c>
      <c r="F22" s="16">
        <f t="shared" si="6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4"/>
      </c>
      <c r="E23" s="18">
        <f t="shared" si="5"/>
      </c>
      <c r="F23" s="16">
        <f t="shared" si="6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4"/>
      </c>
      <c r="E24" s="18">
        <f t="shared" si="5"/>
      </c>
      <c r="F24" s="16">
        <f t="shared" si="6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4"/>
      </c>
      <c r="E25" s="18">
        <f t="shared" si="5"/>
      </c>
      <c r="F25" s="16">
        <f t="shared" si="6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4"/>
      </c>
      <c r="E26" s="18">
        <f t="shared" si="5"/>
      </c>
      <c r="F26" s="16">
        <f t="shared" si="6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4"/>
      </c>
      <c r="E27" s="18">
        <f t="shared" si="5"/>
      </c>
      <c r="F27" s="16">
        <f t="shared" si="6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4"/>
      </c>
      <c r="E28" s="18">
        <f t="shared" si="5"/>
      </c>
      <c r="F28" s="16">
        <f t="shared" si="6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4"/>
      </c>
      <c r="E29" s="18">
        <f t="shared" si="5"/>
      </c>
      <c r="F29" s="16">
        <f t="shared" si="6"/>
      </c>
      <c r="G29" s="12"/>
    </row>
    <row r="30" spans="3:7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 aca="true" t="shared" si="7" ref="E30:E44">IF(B30="","",VLOOKUP($B30,Dossard,4))</f>
      </c>
      <c r="F30" s="16">
        <f aca="true" t="shared" si="8" ref="F30:F44">IF(B30="","",VLOOKUP($B30,Dossard,5))</f>
      </c>
      <c r="G30" s="12"/>
    </row>
    <row r="31" spans="3:7" ht="12.75">
      <c r="C31" s="18">
        <f>IF(B31="","",IF(ISERROR(RANK(B31,B$9:B30,1)),VLOOKUP(B31,Dossard,2),"Dossard déjà classé"))</f>
      </c>
      <c r="D31" s="18">
        <f>IF(B31="","",VLOOKUP($B31,Dossard,3))</f>
      </c>
      <c r="E31" s="18">
        <f t="shared" si="7"/>
      </c>
      <c r="F31" s="16">
        <f t="shared" si="8"/>
      </c>
      <c r="G31" s="12"/>
    </row>
    <row r="32" spans="3:7" ht="12.75">
      <c r="C32" s="18">
        <f>IF(B32="","",IF(ISERROR(RANK(B32,B$9:B31,1)),VLOOKUP(B32,Dossard,2),"Dossard déjà classé"))</f>
      </c>
      <c r="D32" s="18">
        <f>IF(B32="","",VLOOKUP($B32,Dossard,3))</f>
      </c>
      <c r="E32" s="18">
        <f t="shared" si="7"/>
      </c>
      <c r="F32" s="16">
        <f t="shared" si="8"/>
      </c>
      <c r="G32" s="12"/>
    </row>
    <row r="33" spans="3:7" ht="12.75">
      <c r="C33" s="18">
        <f>IF(B33="","",IF(ISERROR(RANK(B33,B$9:B32,1)),VLOOKUP(B33,Dossard,2),"Dossard déjà classé"))</f>
      </c>
      <c r="D33" s="18">
        <f>IF(B33="","",VLOOKUP($B33,Dossard,3))</f>
      </c>
      <c r="E33" s="18">
        <f t="shared" si="7"/>
      </c>
      <c r="F33" s="16">
        <f t="shared" si="8"/>
      </c>
      <c r="G33" s="12"/>
    </row>
    <row r="34" spans="3:7" ht="12.75">
      <c r="C34" s="4"/>
      <c r="D34" s="4"/>
      <c r="E34" s="18">
        <f t="shared" si="7"/>
      </c>
      <c r="F34" s="16">
        <f t="shared" si="8"/>
      </c>
      <c r="G34" s="12"/>
    </row>
    <row r="35" spans="3:7" ht="12.75">
      <c r="C35" s="4"/>
      <c r="D35" s="4"/>
      <c r="E35" s="18">
        <f t="shared" si="7"/>
      </c>
      <c r="F35" s="16">
        <f t="shared" si="8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9" ref="D36:D44">IF(B36="","",VLOOKUP($B36,Dossard,3))</f>
      </c>
      <c r="E36" s="18">
        <f t="shared" si="7"/>
      </c>
      <c r="F36" s="16">
        <f t="shared" si="8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9"/>
      </c>
      <c r="E37" s="18">
        <f t="shared" si="7"/>
      </c>
      <c r="F37" s="16">
        <f t="shared" si="8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9"/>
      </c>
      <c r="E38" s="18">
        <f t="shared" si="7"/>
      </c>
      <c r="F38" s="16">
        <f t="shared" si="8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9"/>
      </c>
      <c r="E39" s="18">
        <f t="shared" si="7"/>
      </c>
      <c r="F39" s="16">
        <f t="shared" si="8"/>
      </c>
    </row>
    <row r="40" spans="3:6" ht="12.75">
      <c r="C40" s="18">
        <f>IF(B40="","",IF(ISERROR(RANK(B40,B$9:B39,1)),VLOOKUP(B40,Dossard,2),"Dossard déjà classé"))</f>
      </c>
      <c r="D40" s="18">
        <f t="shared" si="9"/>
      </c>
      <c r="E40" s="18">
        <f t="shared" si="7"/>
      </c>
      <c r="F40" s="16">
        <f t="shared" si="8"/>
      </c>
    </row>
    <row r="41" spans="3:6" ht="12.75">
      <c r="C41" s="18">
        <f>IF(B41="","",IF(ISERROR(RANK(B41,B$9:B40,1)),VLOOKUP(B41,Dossard,2),"Dossard déjà classé"))</f>
      </c>
      <c r="D41" s="18">
        <f t="shared" si="9"/>
      </c>
      <c r="E41" s="18">
        <f t="shared" si="7"/>
      </c>
      <c r="F41" s="16">
        <f t="shared" si="8"/>
      </c>
    </row>
    <row r="42" spans="3:6" ht="12.75">
      <c r="C42" s="18">
        <f>IF(B42="","",IF(ISERROR(RANK(B42,B$9:B41,1)),VLOOKUP(B42,Dossard,2),"Dossard déjà classé"))</f>
      </c>
      <c r="D42" s="18">
        <f t="shared" si="9"/>
      </c>
      <c r="E42" s="18">
        <f t="shared" si="7"/>
      </c>
      <c r="F42" s="16">
        <f t="shared" si="8"/>
      </c>
    </row>
    <row r="43" spans="3:6" ht="12.75">
      <c r="C43" s="18">
        <f>IF(B43="","",IF(ISERROR(RANK(B43,B$9:B42,1)),VLOOKUP(B43,Dossard,2),"Dossard déjà classé"))</f>
      </c>
      <c r="D43" s="18">
        <f t="shared" si="9"/>
      </c>
      <c r="E43" s="18">
        <f t="shared" si="7"/>
      </c>
      <c r="F43" s="16">
        <f t="shared" si="8"/>
      </c>
    </row>
    <row r="44" spans="3:6" ht="12.75">
      <c r="C44" s="18">
        <f>IF(B44="","",IF(ISERROR(RANK(B44,B$9:B43,1)),VLOOKUP(B44,Dossard,2),"Dossard déjà classé"))</f>
      </c>
      <c r="D44" s="18">
        <f t="shared" si="9"/>
      </c>
      <c r="E44" s="18">
        <f t="shared" si="7"/>
      </c>
      <c r="F44" s="16">
        <f t="shared" si="8"/>
      </c>
    </row>
  </sheetData>
  <sheetProtection/>
  <mergeCells count="4">
    <mergeCell ref="A1:G1"/>
    <mergeCell ref="A2:G2"/>
    <mergeCell ref="A3:G3"/>
    <mergeCell ref="A5:G5"/>
  </mergeCells>
  <conditionalFormatting sqref="C36:C65536 C4 E6:E7 C6:C9 C16:C33">
    <cfRule type="cellIs" priority="1" dxfId="0" operator="equal" stopIfTrue="1">
      <formula>"Dossard déjà classé"</formula>
    </cfRule>
  </conditionalFormatting>
  <printOptions horizontalCentered="1"/>
  <pageMargins left="0.39" right="0.4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60">
    <tabColor rgb="FFFFFF00"/>
    <pageSetUpPr fitToPage="1"/>
  </sheetPr>
  <dimension ref="A1:G48"/>
  <sheetViews>
    <sheetView showZeros="0" zoomScalePageLayoutView="0" workbookViewId="0" topLeftCell="A6">
      <selection activeCell="G25" sqref="G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Partants!B3</f>
        <v>8</v>
      </c>
    </row>
    <row r="7" spans="5:6" ht="12.75">
      <c r="E7" s="23" t="s">
        <v>30</v>
      </c>
      <c r="F7" s="3">
        <f>COUNTA(B10:B109)</f>
        <v>8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3">
        <v>1</v>
      </c>
      <c r="C10" s="4" t="str">
        <f>IF(B10="","",VLOOKUP($B10,Dossard,2))</f>
        <v>SEZNEC Hoel</v>
      </c>
      <c r="D10" s="4" t="str">
        <f>IF(C10="","",VLOOKUP($B10,Dossard,3))</f>
        <v>OC GIF VTT</v>
      </c>
      <c r="E10" s="11" t="str">
        <f>IF(D10="","",VLOOKUP($B10,Dossard,4))</f>
        <v>48913330035</v>
      </c>
      <c r="F10" s="3" t="str">
        <f>IF(E10="","",VLOOKUP($B10,Dossard,5))</f>
        <v>Sen</v>
      </c>
      <c r="G10" s="12" t="s">
        <v>543</v>
      </c>
    </row>
    <row r="11" spans="1:7" ht="12.75">
      <c r="A11" s="8">
        <v>2</v>
      </c>
      <c r="B11" s="3">
        <v>5</v>
      </c>
      <c r="C11" s="4" t="str">
        <f>IF(B11="","",VLOOKUP($B11,Dossard,2))</f>
        <v>JOLY Romain</v>
      </c>
      <c r="D11" s="4" t="str">
        <f>IF(C11="","",VLOOKUP($B11,Dossard,3))</f>
        <v>UC ORLEANS</v>
      </c>
      <c r="E11" s="11" t="str">
        <f>IF(D11="","",VLOOKUP($B11,Dossard,4))</f>
        <v>44450710055</v>
      </c>
      <c r="F11" s="3" t="str">
        <f>IF(E11="","",VLOOKUP($B11,Dossard,5))</f>
        <v>Sen</v>
      </c>
      <c r="G11" s="12" t="s">
        <v>544</v>
      </c>
    </row>
    <row r="12" spans="1:7" ht="12.75">
      <c r="A12" s="8">
        <v>3</v>
      </c>
      <c r="B12" s="3">
        <v>7</v>
      </c>
      <c r="C12" s="4" t="str">
        <f>IF(B12="","",VLOOKUP($B12,Dossard,2))</f>
        <v>BECKER Matthieu</v>
      </c>
      <c r="D12" s="4" t="str">
        <f>IF(C12="","",VLOOKUP($B12,Dossard,3))</f>
        <v>CANNER 3 FRONTIERES VTT</v>
      </c>
      <c r="E12" s="11" t="str">
        <f>IF(D12="","",VLOOKUP($B12,Dossard,4))</f>
        <v>46571620157</v>
      </c>
      <c r="F12" s="3" t="str">
        <f>IF(E12="","",VLOOKUP($B12,Dossard,5))</f>
        <v>Sen</v>
      </c>
      <c r="G12" s="12" t="s">
        <v>545</v>
      </c>
    </row>
    <row r="13" spans="1:7" ht="12.75">
      <c r="A13" s="8">
        <v>4</v>
      </c>
      <c r="B13" s="3">
        <v>3</v>
      </c>
      <c r="C13" s="4" t="str">
        <f>IF(B13="","",VLOOKUP($B13,Dossard,2))</f>
        <v>LORAIN Quentin</v>
      </c>
      <c r="D13" s="4" t="str">
        <f>IF(C13="","",VLOOKUP($B13,Dossard,3))</f>
        <v>B.C. NOISY LE GRAND</v>
      </c>
      <c r="E13" s="11" t="str">
        <f>IF(D13="","",VLOOKUP($B13,Dossard,4))</f>
        <v>48935070378</v>
      </c>
      <c r="F13" s="3" t="str">
        <f>IF(E13="","",VLOOKUP($B13,Dossard,5))</f>
        <v>Sen</v>
      </c>
      <c r="G13" s="12" t="s">
        <v>546</v>
      </c>
    </row>
    <row r="14" spans="1:7" ht="12.75">
      <c r="A14" s="8">
        <v>5</v>
      </c>
      <c r="B14" s="3">
        <v>2</v>
      </c>
      <c r="C14" s="4" t="str">
        <f>IF(B14="","",VLOOKUP($B14,Dossard,2))</f>
        <v>THIEBAULT Robin</v>
      </c>
      <c r="D14" s="4" t="str">
        <f>IF(C14="","",VLOOKUP($B14,Dossard,3))</f>
        <v>LES BLEUS DE FRANCE</v>
      </c>
      <c r="E14" s="11" t="str">
        <f>IF(D14="","",VLOOKUP($B14,Dossard,4))</f>
        <v>48924020016</v>
      </c>
      <c r="F14" s="3" t="str">
        <f>IF(E14="","",VLOOKUP($B14,Dossard,5))</f>
        <v>Sen</v>
      </c>
      <c r="G14" s="12" t="s">
        <v>547</v>
      </c>
    </row>
    <row r="15" spans="1:7" ht="12.75">
      <c r="A15" s="8">
        <v>6</v>
      </c>
      <c r="B15" s="3">
        <v>8</v>
      </c>
      <c r="C15" s="4" t="s">
        <v>477</v>
      </c>
      <c r="D15" s="4" t="s">
        <v>478</v>
      </c>
      <c r="E15" s="11" t="s">
        <v>478</v>
      </c>
      <c r="F15" s="3" t="s">
        <v>55</v>
      </c>
      <c r="G15" s="12" t="s">
        <v>548</v>
      </c>
    </row>
    <row r="16" spans="1:7" ht="12.75">
      <c r="A16" s="8">
        <v>7</v>
      </c>
      <c r="B16" s="3">
        <v>6</v>
      </c>
      <c r="C16" s="4" t="str">
        <f>IF(B16="","",VLOOKUP($B16,Dossard,2))</f>
        <v>BARATINY Jessy</v>
      </c>
      <c r="D16" s="4" t="str">
        <f>IF(C16="","",VLOOKUP($B16,Dossard,3))</f>
        <v>VC SULPICIEN</v>
      </c>
      <c r="E16" s="11" t="str">
        <f>IF(D16="","",VLOOKUP($B16,Dossard,4))</f>
        <v>48771230026</v>
      </c>
      <c r="F16" s="3" t="str">
        <f>IF(E16="","",VLOOKUP($B16,Dossard,5))</f>
        <v>Sen</v>
      </c>
      <c r="G16" s="12" t="s">
        <v>549</v>
      </c>
    </row>
    <row r="17" spans="1:7" ht="12.75">
      <c r="A17" s="8">
        <v>8</v>
      </c>
      <c r="B17" s="3">
        <v>4</v>
      </c>
      <c r="C17" s="4" t="str">
        <f>IF(B17="","",VLOOKUP($B17,Dossard,2))</f>
        <v>CERVESATO Enzo</v>
      </c>
      <c r="D17" s="4" t="str">
        <f>IF(C17="","",VLOOKUP($B17,Dossard,3))</f>
        <v>OLYMPIQUE C.V.O.</v>
      </c>
      <c r="E17" s="11" t="str">
        <f>IF(D17="","",VLOOKUP($B17,Dossard,4))</f>
        <v>48957120116</v>
      </c>
      <c r="F17" s="3" t="str">
        <f>IF(E17="","",VLOOKUP($B17,Dossard,5))</f>
        <v>Sen</v>
      </c>
      <c r="G17" s="12" t="s">
        <v>516</v>
      </c>
    </row>
    <row r="18" spans="2:7" ht="12.75">
      <c r="B18" s="2"/>
      <c r="C18" s="18">
        <f>IF(B18="","",IF(ISERROR(RANK(B18,B$9:B17,1)),VLOOKUP(B18,Dossard,2),"Dossard déjà classé"))</f>
      </c>
      <c r="D18" s="18">
        <f aca="true" t="shared" si="0" ref="D18:D39">IF(B18="","",VLOOKUP($B18,Dossard,3))</f>
      </c>
      <c r="E18" s="18">
        <f aca="true" t="shared" si="1" ref="E18:E39">IF(B18="","",VLOOKUP($B18,Dossard,4))</f>
      </c>
      <c r="F18" s="16">
        <f aca="true" t="shared" si="2" ref="F18:F39">IF(B18="","",VLOOKUP($B18,Dossard,5))</f>
      </c>
      <c r="G18" s="12"/>
    </row>
    <row r="19" spans="2:7" ht="12.75"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2:7" ht="12.75"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2:7" ht="12.75"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2:7" ht="12.75"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2:7" ht="12.75"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2:7" ht="12.75"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2:7" ht="12.75"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2:7" ht="12.75"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2:7" ht="12.75"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2:7" ht="12.75"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2:7" ht="12.75"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 aca="true" t="shared" si="3" ref="D40:D48">IF(B40="","",VLOOKUP($B40,Dossard,3))</f>
      </c>
      <c r="E40" s="18">
        <f aca="true" t="shared" si="4" ref="E40:E48">IF(B40="","",VLOOKUP($B40,Dossard,4))</f>
      </c>
      <c r="F40" s="16">
        <f aca="true" t="shared" si="5" ref="F40:F48"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  <row r="45" spans="3:6" ht="12.75">
      <c r="C45" s="18">
        <f>IF(B45="","",IF(ISERROR(RANK(B45,B$9:B44,1)),VLOOKUP(B45,Dossard,2),"Dossard déjà classé"))</f>
      </c>
      <c r="D45" s="18">
        <f t="shared" si="3"/>
      </c>
      <c r="E45" s="18">
        <f t="shared" si="4"/>
      </c>
      <c r="F45" s="16">
        <f t="shared" si="5"/>
      </c>
    </row>
    <row r="46" spans="3:6" ht="12.75">
      <c r="C46" s="18">
        <f>IF(B46="","",IF(ISERROR(RANK(B46,B$9:B45,1)),VLOOKUP(B46,Dossard,2),"Dossard déjà classé"))</f>
      </c>
      <c r="D46" s="18">
        <f t="shared" si="3"/>
      </c>
      <c r="E46" s="18">
        <f t="shared" si="4"/>
      </c>
      <c r="F46" s="16">
        <f t="shared" si="5"/>
      </c>
    </row>
    <row r="47" spans="3:6" ht="12.75">
      <c r="C47" s="18">
        <f>IF(B47="","",IF(ISERROR(RANK(B47,B$9:B46,1)),VLOOKUP(B47,Dossard,2),"Dossard déjà classé"))</f>
      </c>
      <c r="D47" s="18">
        <f t="shared" si="3"/>
      </c>
      <c r="E47" s="18">
        <f t="shared" si="4"/>
      </c>
      <c r="F47" s="16">
        <f t="shared" si="5"/>
      </c>
    </row>
    <row r="48" spans="3:6" ht="12.75">
      <c r="C48" s="18">
        <f>IF(B48="","",IF(ISERROR(RANK(B48,B$9:B47,1)),VLOOKUP(B48,Dossard,2),"Dossard déjà classé"))</f>
      </c>
      <c r="D48" s="18">
        <f t="shared" si="3"/>
      </c>
      <c r="E48" s="18">
        <f t="shared" si="4"/>
      </c>
      <c r="F48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4 E6:E7 C6:C9 C18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66">
    <tabColor rgb="FFFFFF00"/>
    <pageSetUpPr fitToPage="1"/>
  </sheetPr>
  <dimension ref="A1:G48"/>
  <sheetViews>
    <sheetView showZeros="0" tabSelected="1" zoomScalePageLayoutView="0" workbookViewId="0" topLeftCell="A3">
      <selection activeCell="A14" sqref="A14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124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Partants!B5</f>
        <v>4</v>
      </c>
    </row>
    <row r="7" spans="5:6" ht="12.75">
      <c r="E7" s="23" t="s">
        <v>30</v>
      </c>
      <c r="F7" s="3">
        <f>COUNTA(B10:B109)</f>
        <v>4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>
        <v>202</v>
      </c>
      <c r="C10" s="20" t="s">
        <v>362</v>
      </c>
      <c r="D10" s="20" t="s">
        <v>167</v>
      </c>
      <c r="E10" s="73" t="s">
        <v>363</v>
      </c>
      <c r="F10" s="1" t="s">
        <v>357</v>
      </c>
      <c r="G10" s="12" t="s">
        <v>543</v>
      </c>
    </row>
    <row r="11" spans="1:7" ht="12.75">
      <c r="A11" s="8">
        <v>2</v>
      </c>
      <c r="B11" s="56">
        <v>201</v>
      </c>
      <c r="C11" s="20" t="s">
        <v>345</v>
      </c>
      <c r="D11" s="20" t="s">
        <v>251</v>
      </c>
      <c r="E11" s="73" t="s">
        <v>346</v>
      </c>
      <c r="F11" s="1" t="s">
        <v>347</v>
      </c>
      <c r="G11" s="56" t="s">
        <v>550</v>
      </c>
    </row>
    <row r="12" spans="1:7" ht="12.75">
      <c r="A12" s="8">
        <v>3</v>
      </c>
      <c r="B12" s="56">
        <v>203</v>
      </c>
      <c r="C12" s="20" t="s">
        <v>349</v>
      </c>
      <c r="D12" s="20" t="s">
        <v>163</v>
      </c>
      <c r="E12" s="73" t="s">
        <v>350</v>
      </c>
      <c r="F12" s="1" t="s">
        <v>347</v>
      </c>
      <c r="G12" s="56" t="s">
        <v>528</v>
      </c>
    </row>
    <row r="13" spans="1:7" ht="12.75">
      <c r="A13" s="8">
        <v>4</v>
      </c>
      <c r="B13" s="56">
        <v>204</v>
      </c>
      <c r="C13" s="20" t="s">
        <v>359</v>
      </c>
      <c r="D13" s="20" t="s">
        <v>58</v>
      </c>
      <c r="E13" s="73" t="s">
        <v>360</v>
      </c>
      <c r="F13" s="1" t="s">
        <v>347</v>
      </c>
      <c r="G13" s="56" t="s">
        <v>528</v>
      </c>
    </row>
    <row r="14" spans="2:7" ht="12.75">
      <c r="B14" s="2"/>
      <c r="C14" s="18">
        <f>IF(B14="","",IF(ISERROR(RANK(B14,B$9:B13,1)),VLOOKUP(B14,Dossard,2),"Dossard déjà classé"))</f>
      </c>
      <c r="D14" s="18">
        <f aca="true" t="shared" si="0" ref="D14:D39">IF(B14="","",VLOOKUP($B14,Dossard,3))</f>
      </c>
      <c r="E14" s="18">
        <f aca="true" t="shared" si="1" ref="E14:E39">IF(B14="","",VLOOKUP($B14,Dossard,4))</f>
      </c>
      <c r="F14" s="16">
        <f aca="true" t="shared" si="2" ref="F14:F39">IF(B14="","",VLOOKUP($B14,Dossard,5))</f>
      </c>
      <c r="G14" s="12"/>
    </row>
    <row r="15" spans="2:7" ht="12.75"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2:7" ht="12.75"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2:7" ht="12.75"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2:7" ht="12.75"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2:7" ht="12.75"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2:7" ht="12.75"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2:7" ht="12.75"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2:7" ht="12.75"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2:7" ht="12.75"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2:7" ht="12.75"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2:7" ht="12.75"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2:7" ht="12.75"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2:7" ht="12.75"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2:7" ht="12.75"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2:7" ht="12.75"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2:7" ht="12.75"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2:7" ht="12.75"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2:7" ht="12.75"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2:7" ht="12.75"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2:7" ht="12.75"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2:7" ht="12.75"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2:7" ht="12.75"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2:7" ht="12.75"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 aca="true" t="shared" si="3" ref="D40:D48">IF(B40="","",VLOOKUP($B40,Dossard,3))</f>
      </c>
      <c r="E40" s="18">
        <f aca="true" t="shared" si="4" ref="E40:E48">IF(B40="","",VLOOKUP($B40,Dossard,4))</f>
      </c>
      <c r="F40" s="16">
        <f aca="true" t="shared" si="5" ref="F40:F48"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  <row r="45" spans="3:6" ht="12.75">
      <c r="C45" s="18">
        <f>IF(B45="","",IF(ISERROR(RANK(B45,B$9:B44,1)),VLOOKUP(B45,Dossard,2),"Dossard déjà classé"))</f>
      </c>
      <c r="D45" s="18">
        <f t="shared" si="3"/>
      </c>
      <c r="E45" s="18">
        <f t="shared" si="4"/>
      </c>
      <c r="F45" s="16">
        <f t="shared" si="5"/>
      </c>
    </row>
    <row r="46" spans="3:6" ht="12.75">
      <c r="C46" s="18">
        <f>IF(B46="","",IF(ISERROR(RANK(B46,B$9:B45,1)),VLOOKUP(B46,Dossard,2),"Dossard déjà classé"))</f>
      </c>
      <c r="D46" s="18">
        <f t="shared" si="3"/>
      </c>
      <c r="E46" s="18">
        <f t="shared" si="4"/>
      </c>
      <c r="F46" s="16">
        <f t="shared" si="5"/>
      </c>
    </row>
    <row r="47" spans="3:6" ht="12.75">
      <c r="C47" s="18">
        <f>IF(B47="","",IF(ISERROR(RANK(B47,B$9:B46,1)),VLOOKUP(B47,Dossard,2),"Dossard déjà classé"))</f>
      </c>
      <c r="D47" s="18">
        <f t="shared" si="3"/>
      </c>
      <c r="E47" s="18">
        <f t="shared" si="4"/>
      </c>
      <c r="F47" s="16">
        <f t="shared" si="5"/>
      </c>
    </row>
    <row r="48" spans="3:6" ht="12.75">
      <c r="C48" s="18">
        <f>IF(B48="","",IF(ISERROR(RANK(B48,B$9:B47,1)),VLOOKUP(B48,Dossard,2),"Dossard déjà classé"))</f>
      </c>
      <c r="D48" s="18">
        <f t="shared" si="3"/>
      </c>
      <c r="E48" s="18">
        <f t="shared" si="4"/>
      </c>
      <c r="F48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4 E6:E7 C6:C9 C14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62">
    <tabColor rgb="FFFFFF00"/>
    <pageSetUpPr fitToPage="1"/>
  </sheetPr>
  <dimension ref="A1:G58"/>
  <sheetViews>
    <sheetView showZeros="0" zoomScalePageLayoutView="0" workbookViewId="0" topLeftCell="A26">
      <selection activeCell="I34" sqref="I34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125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Partants!B6</f>
        <v>41</v>
      </c>
    </row>
    <row r="7" spans="5:6" ht="12.75">
      <c r="E7" s="23" t="s">
        <v>30</v>
      </c>
      <c r="F7" s="3">
        <f>COUNTA(B10:B109)</f>
        <v>35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>
        <v>317</v>
      </c>
      <c r="C10" s="20" t="s">
        <v>365</v>
      </c>
      <c r="D10" s="20" t="s">
        <v>70</v>
      </c>
      <c r="E10" s="73" t="s">
        <v>366</v>
      </c>
      <c r="F10" s="1" t="s">
        <v>367</v>
      </c>
      <c r="G10" s="12" t="s">
        <v>551</v>
      </c>
    </row>
    <row r="11" spans="1:7" ht="12.75">
      <c r="A11" s="8">
        <v>2</v>
      </c>
      <c r="B11" s="56">
        <v>301</v>
      </c>
      <c r="C11" s="20" t="s">
        <v>373</v>
      </c>
      <c r="D11" s="20" t="s">
        <v>271</v>
      </c>
      <c r="E11" s="73" t="s">
        <v>374</v>
      </c>
      <c r="F11" s="1" t="s">
        <v>371</v>
      </c>
      <c r="G11" s="12" t="s">
        <v>552</v>
      </c>
    </row>
    <row r="12" spans="1:7" ht="12.75">
      <c r="A12" s="8">
        <v>3</v>
      </c>
      <c r="B12" s="56">
        <v>321</v>
      </c>
      <c r="C12" s="20" t="s">
        <v>385</v>
      </c>
      <c r="D12" s="20" t="s">
        <v>163</v>
      </c>
      <c r="E12" s="73" t="s">
        <v>386</v>
      </c>
      <c r="F12" s="16" t="str">
        <f>IF(B12="","",VLOOKUP($B12,Dossard,5))</f>
        <v>Mas 3</v>
      </c>
      <c r="G12" s="12" t="s">
        <v>553</v>
      </c>
    </row>
    <row r="13" spans="1:7" ht="12.75">
      <c r="A13" s="8">
        <v>4</v>
      </c>
      <c r="B13" s="56">
        <v>302</v>
      </c>
      <c r="C13" s="20" t="s">
        <v>415</v>
      </c>
      <c r="D13" s="20" t="s">
        <v>78</v>
      </c>
      <c r="E13" s="73" t="s">
        <v>416</v>
      </c>
      <c r="F13" s="1" t="s">
        <v>367</v>
      </c>
      <c r="G13" s="12" t="s">
        <v>554</v>
      </c>
    </row>
    <row r="14" spans="1:7" ht="12.75">
      <c r="A14" s="8">
        <v>5</v>
      </c>
      <c r="B14" s="56">
        <v>713</v>
      </c>
      <c r="C14" s="61" t="s">
        <v>466</v>
      </c>
      <c r="D14" s="58" t="s">
        <v>467</v>
      </c>
      <c r="E14" s="72" t="s">
        <v>468</v>
      </c>
      <c r="F14" s="56" t="s">
        <v>121</v>
      </c>
      <c r="G14" s="12" t="s">
        <v>555</v>
      </c>
    </row>
    <row r="15" spans="1:7" ht="12.75">
      <c r="A15" s="8">
        <v>6</v>
      </c>
      <c r="B15" s="56">
        <v>706</v>
      </c>
      <c r="C15" s="61" t="s">
        <v>439</v>
      </c>
      <c r="D15" s="58" t="s">
        <v>271</v>
      </c>
      <c r="E15" s="72" t="s">
        <v>440</v>
      </c>
      <c r="F15" s="56" t="s">
        <v>121</v>
      </c>
      <c r="G15" s="12" t="s">
        <v>556</v>
      </c>
    </row>
    <row r="16" spans="1:7" ht="12.75">
      <c r="A16" s="8">
        <v>7</v>
      </c>
      <c r="B16" s="56">
        <v>701</v>
      </c>
      <c r="C16" s="61" t="s">
        <v>453</v>
      </c>
      <c r="D16" s="58" t="s">
        <v>58</v>
      </c>
      <c r="E16" s="72" t="s">
        <v>454</v>
      </c>
      <c r="F16" s="56" t="s">
        <v>121</v>
      </c>
      <c r="G16" s="12" t="s">
        <v>557</v>
      </c>
    </row>
    <row r="17" spans="1:7" ht="12.75">
      <c r="A17" s="8">
        <v>8</v>
      </c>
      <c r="B17" s="56">
        <v>310</v>
      </c>
      <c r="C17" s="20" t="s">
        <v>412</v>
      </c>
      <c r="D17" s="20" t="s">
        <v>73</v>
      </c>
      <c r="E17" s="73" t="s">
        <v>413</v>
      </c>
      <c r="F17" s="1" t="s">
        <v>367</v>
      </c>
      <c r="G17" s="12" t="s">
        <v>558</v>
      </c>
    </row>
    <row r="18" spans="1:7" ht="12.75">
      <c r="A18" s="8">
        <v>9</v>
      </c>
      <c r="B18" s="56">
        <v>707</v>
      </c>
      <c r="C18" s="61" t="s">
        <v>445</v>
      </c>
      <c r="D18" s="58" t="s">
        <v>163</v>
      </c>
      <c r="E18" s="72" t="s">
        <v>446</v>
      </c>
      <c r="F18" s="56" t="s">
        <v>121</v>
      </c>
      <c r="G18" s="12" t="s">
        <v>559</v>
      </c>
    </row>
    <row r="19" spans="1:7" ht="12.75">
      <c r="A19" s="8">
        <v>10</v>
      </c>
      <c r="B19" s="56">
        <v>709</v>
      </c>
      <c r="C19" s="61" t="s">
        <v>133</v>
      </c>
      <c r="D19" s="58" t="s">
        <v>154</v>
      </c>
      <c r="E19" s="72" t="s">
        <v>451</v>
      </c>
      <c r="F19" s="56" t="s">
        <v>121</v>
      </c>
      <c r="G19" s="12" t="s">
        <v>560</v>
      </c>
    </row>
    <row r="20" spans="1:7" ht="12.75">
      <c r="A20" s="8">
        <v>11</v>
      </c>
      <c r="B20" s="56">
        <v>703</v>
      </c>
      <c r="C20" s="61" t="s">
        <v>470</v>
      </c>
      <c r="D20" s="58" t="s">
        <v>471</v>
      </c>
      <c r="E20" s="72" t="s">
        <v>472</v>
      </c>
      <c r="F20" s="56" t="s">
        <v>121</v>
      </c>
      <c r="G20" s="12" t="s">
        <v>561</v>
      </c>
    </row>
    <row r="21" spans="1:7" ht="12.75">
      <c r="A21" s="8">
        <v>12</v>
      </c>
      <c r="B21" s="56">
        <v>305</v>
      </c>
      <c r="C21" s="20" t="s">
        <v>394</v>
      </c>
      <c r="D21" s="20" t="s">
        <v>303</v>
      </c>
      <c r="E21" s="73" t="s">
        <v>395</v>
      </c>
      <c r="F21" s="1" t="s">
        <v>371</v>
      </c>
      <c r="G21" s="12" t="s">
        <v>562</v>
      </c>
    </row>
    <row r="22" spans="1:7" ht="12.75">
      <c r="A22" s="8">
        <v>13</v>
      </c>
      <c r="B22" s="56">
        <v>708</v>
      </c>
      <c r="C22" s="61" t="s">
        <v>459</v>
      </c>
      <c r="D22" s="58" t="s">
        <v>460</v>
      </c>
      <c r="E22" s="72" t="s">
        <v>461</v>
      </c>
      <c r="F22" s="56" t="s">
        <v>121</v>
      </c>
      <c r="G22" s="12" t="s">
        <v>563</v>
      </c>
    </row>
    <row r="23" spans="1:7" ht="12.75">
      <c r="A23" s="8">
        <v>14</v>
      </c>
      <c r="B23" s="56">
        <v>309</v>
      </c>
      <c r="C23" s="20" t="s">
        <v>406</v>
      </c>
      <c r="D23" s="20" t="s">
        <v>73</v>
      </c>
      <c r="E23" s="73" t="s">
        <v>407</v>
      </c>
      <c r="F23" s="1" t="s">
        <v>371</v>
      </c>
      <c r="G23" s="12" t="s">
        <v>564</v>
      </c>
    </row>
    <row r="24" spans="1:7" ht="12.75">
      <c r="A24" s="8">
        <v>15</v>
      </c>
      <c r="B24" s="56">
        <v>312</v>
      </c>
      <c r="C24" s="20" t="s">
        <v>403</v>
      </c>
      <c r="D24" s="20" t="s">
        <v>58</v>
      </c>
      <c r="E24" s="73" t="s">
        <v>404</v>
      </c>
      <c r="F24" s="1" t="s">
        <v>367</v>
      </c>
      <c r="G24" s="12" t="s">
        <v>565</v>
      </c>
    </row>
    <row r="25" spans="1:7" ht="12.75">
      <c r="A25" s="8">
        <v>16</v>
      </c>
      <c r="B25" s="56">
        <v>304</v>
      </c>
      <c r="C25" s="20" t="s">
        <v>428</v>
      </c>
      <c r="D25" s="20" t="s">
        <v>429</v>
      </c>
      <c r="E25" s="73" t="s">
        <v>430</v>
      </c>
      <c r="F25" s="1" t="s">
        <v>367</v>
      </c>
      <c r="G25" s="12" t="s">
        <v>566</v>
      </c>
    </row>
    <row r="26" spans="1:7" ht="12.75">
      <c r="A26" s="8">
        <v>17</v>
      </c>
      <c r="B26" s="56">
        <v>702</v>
      </c>
      <c r="C26" s="61" t="s">
        <v>456</v>
      </c>
      <c r="D26" s="58" t="s">
        <v>58</v>
      </c>
      <c r="E26" s="72" t="s">
        <v>457</v>
      </c>
      <c r="F26" s="56" t="s">
        <v>121</v>
      </c>
      <c r="G26" s="12" t="s">
        <v>567</v>
      </c>
    </row>
    <row r="27" spans="1:7" ht="12.75">
      <c r="A27" s="8">
        <v>18</v>
      </c>
      <c r="B27" s="56">
        <v>319</v>
      </c>
      <c r="C27" s="20" t="s">
        <v>400</v>
      </c>
      <c r="D27" s="20" t="s">
        <v>58</v>
      </c>
      <c r="E27" s="73" t="s">
        <v>401</v>
      </c>
      <c r="F27" s="1" t="s">
        <v>367</v>
      </c>
      <c r="G27" s="12" t="s">
        <v>568</v>
      </c>
    </row>
    <row r="28" spans="1:7" ht="12.75">
      <c r="A28" s="8">
        <v>19</v>
      </c>
      <c r="B28" s="56">
        <v>704</v>
      </c>
      <c r="C28" s="61" t="s">
        <v>448</v>
      </c>
      <c r="D28" s="58" t="s">
        <v>163</v>
      </c>
      <c r="E28" s="72" t="s">
        <v>449</v>
      </c>
      <c r="F28" s="56" t="s">
        <v>121</v>
      </c>
      <c r="G28" s="12" t="s">
        <v>569</v>
      </c>
    </row>
    <row r="29" spans="1:7" ht="12.75">
      <c r="A29" s="8">
        <v>20</v>
      </c>
      <c r="B29" s="56">
        <v>712</v>
      </c>
      <c r="C29" s="61" t="s">
        <v>432</v>
      </c>
      <c r="D29" s="58" t="s">
        <v>70</v>
      </c>
      <c r="E29" s="72" t="s">
        <v>433</v>
      </c>
      <c r="F29" s="1" t="s">
        <v>121</v>
      </c>
      <c r="G29" s="12" t="s">
        <v>570</v>
      </c>
    </row>
    <row r="30" spans="1:7" ht="12.75">
      <c r="A30" s="8">
        <v>21</v>
      </c>
      <c r="B30" s="56">
        <v>311</v>
      </c>
      <c r="C30" s="20" t="s">
        <v>409</v>
      </c>
      <c r="D30" s="20" t="s">
        <v>73</v>
      </c>
      <c r="E30" s="73" t="s">
        <v>410</v>
      </c>
      <c r="F30" s="1" t="s">
        <v>371</v>
      </c>
      <c r="G30" s="12" t="s">
        <v>571</v>
      </c>
    </row>
    <row r="31" spans="1:7" ht="12.75">
      <c r="A31" s="8">
        <v>22</v>
      </c>
      <c r="B31" s="56">
        <v>320</v>
      </c>
      <c r="C31" s="20" t="s">
        <v>421</v>
      </c>
      <c r="D31" s="20" t="s">
        <v>422</v>
      </c>
      <c r="E31" s="73" t="s">
        <v>423</v>
      </c>
      <c r="F31" s="56" t="s">
        <v>371</v>
      </c>
      <c r="G31" s="12" t="s">
        <v>572</v>
      </c>
    </row>
    <row r="32" spans="1:7" ht="12.75">
      <c r="A32" s="8">
        <v>23</v>
      </c>
      <c r="B32" s="56">
        <v>313</v>
      </c>
      <c r="C32" s="61" t="s">
        <v>376</v>
      </c>
      <c r="D32" s="58" t="s">
        <v>271</v>
      </c>
      <c r="E32" s="72" t="s">
        <v>377</v>
      </c>
      <c r="F32" s="56" t="s">
        <v>367</v>
      </c>
      <c r="G32" s="12" t="s">
        <v>573</v>
      </c>
    </row>
    <row r="33" spans="1:7" ht="12.75">
      <c r="A33" s="8">
        <v>24</v>
      </c>
      <c r="B33" s="56">
        <v>318</v>
      </c>
      <c r="C33" s="20" t="s">
        <v>425</v>
      </c>
      <c r="D33" s="20" t="s">
        <v>159</v>
      </c>
      <c r="E33" s="73" t="s">
        <v>426</v>
      </c>
      <c r="F33" s="1" t="s">
        <v>367</v>
      </c>
      <c r="G33" s="12" t="s">
        <v>574</v>
      </c>
    </row>
    <row r="34" spans="1:7" ht="12.75">
      <c r="A34" s="8">
        <v>25</v>
      </c>
      <c r="B34" s="56">
        <v>315</v>
      </c>
      <c r="C34" s="20" t="s">
        <v>382</v>
      </c>
      <c r="D34" s="20" t="s">
        <v>163</v>
      </c>
      <c r="E34" s="73" t="s">
        <v>383</v>
      </c>
      <c r="F34" s="1" t="s">
        <v>367</v>
      </c>
      <c r="G34" s="12" t="s">
        <v>575</v>
      </c>
    </row>
    <row r="35" spans="1:7" ht="12.75">
      <c r="A35" s="8">
        <v>26</v>
      </c>
      <c r="B35" s="56">
        <v>323</v>
      </c>
      <c r="C35" s="61" t="s">
        <v>484</v>
      </c>
      <c r="D35" s="58"/>
      <c r="E35" s="72" t="s">
        <v>485</v>
      </c>
      <c r="F35" s="56" t="s">
        <v>367</v>
      </c>
      <c r="G35" s="12" t="s">
        <v>576</v>
      </c>
    </row>
    <row r="36" spans="1:7" ht="12.75">
      <c r="A36" s="8">
        <v>27</v>
      </c>
      <c r="B36" s="56">
        <v>710</v>
      </c>
      <c r="C36" s="61" t="s">
        <v>442</v>
      </c>
      <c r="D36" s="58" t="s">
        <v>163</v>
      </c>
      <c r="E36" s="72" t="s">
        <v>443</v>
      </c>
      <c r="F36" s="56" t="s">
        <v>121</v>
      </c>
      <c r="G36" s="12" t="s">
        <v>577</v>
      </c>
    </row>
    <row r="37" spans="1:7" ht="12.75">
      <c r="A37" s="8">
        <v>28</v>
      </c>
      <c r="B37" s="56">
        <v>705</v>
      </c>
      <c r="C37" s="61" t="s">
        <v>435</v>
      </c>
      <c r="D37" s="58" t="s">
        <v>436</v>
      </c>
      <c r="E37" s="72" t="s">
        <v>437</v>
      </c>
      <c r="F37" s="56" t="s">
        <v>121</v>
      </c>
      <c r="G37" s="12" t="s">
        <v>578</v>
      </c>
    </row>
    <row r="38" spans="1:7" ht="12.75">
      <c r="A38" s="8">
        <v>29</v>
      </c>
      <c r="B38" s="56">
        <v>322</v>
      </c>
      <c r="C38" s="20" t="s">
        <v>476</v>
      </c>
      <c r="D38" s="20" t="s">
        <v>129</v>
      </c>
      <c r="E38" s="73"/>
      <c r="F38" s="1" t="s">
        <v>367</v>
      </c>
      <c r="G38" s="12" t="s">
        <v>579</v>
      </c>
    </row>
    <row r="39" spans="1:7" ht="12.75">
      <c r="A39" s="8">
        <v>30</v>
      </c>
      <c r="B39" s="56">
        <v>316</v>
      </c>
      <c r="C39" s="61" t="s">
        <v>388</v>
      </c>
      <c r="D39" s="58" t="s">
        <v>163</v>
      </c>
      <c r="E39" s="72" t="s">
        <v>389</v>
      </c>
      <c r="F39" s="56" t="s">
        <v>367</v>
      </c>
      <c r="G39" s="12" t="s">
        <v>580</v>
      </c>
    </row>
    <row r="40" spans="1:7" ht="12.75">
      <c r="A40" s="8">
        <v>31</v>
      </c>
      <c r="B40" s="56">
        <v>306</v>
      </c>
      <c r="C40" s="20" t="s">
        <v>369</v>
      </c>
      <c r="D40" s="20" t="s">
        <v>72</v>
      </c>
      <c r="E40" s="73" t="s">
        <v>370</v>
      </c>
      <c r="F40" s="56" t="s">
        <v>371</v>
      </c>
      <c r="G40" s="56" t="s">
        <v>581</v>
      </c>
    </row>
    <row r="41" spans="1:7" ht="12.75">
      <c r="A41" s="8">
        <v>32</v>
      </c>
      <c r="B41" s="56">
        <v>314</v>
      </c>
      <c r="C41" s="20" t="s">
        <v>418</v>
      </c>
      <c r="D41" s="20" t="s">
        <v>167</v>
      </c>
      <c r="E41" s="73" t="s">
        <v>419</v>
      </c>
      <c r="F41" s="1" t="s">
        <v>371</v>
      </c>
      <c r="G41" s="12" t="s">
        <v>582</v>
      </c>
    </row>
    <row r="42" spans="1:7" ht="12.75">
      <c r="A42" s="8">
        <v>33</v>
      </c>
      <c r="B42" s="56">
        <v>307</v>
      </c>
      <c r="C42" s="20" t="s">
        <v>391</v>
      </c>
      <c r="D42" s="20" t="s">
        <v>77</v>
      </c>
      <c r="E42" s="73" t="s">
        <v>392</v>
      </c>
      <c r="F42" s="1" t="s">
        <v>367</v>
      </c>
      <c r="G42" s="12" t="s">
        <v>516</v>
      </c>
    </row>
    <row r="43" spans="1:7" ht="12.75">
      <c r="A43" s="8">
        <v>34</v>
      </c>
      <c r="B43" s="56">
        <v>711</v>
      </c>
      <c r="C43" s="61" t="s">
        <v>463</v>
      </c>
      <c r="D43" s="58" t="s">
        <v>78</v>
      </c>
      <c r="E43" s="72" t="s">
        <v>464</v>
      </c>
      <c r="F43" s="56" t="s">
        <v>121</v>
      </c>
      <c r="G43" s="12" t="s">
        <v>528</v>
      </c>
    </row>
    <row r="44" spans="1:7" ht="12.75">
      <c r="A44" s="8">
        <v>35</v>
      </c>
      <c r="B44" s="56">
        <v>308</v>
      </c>
      <c r="C44" s="20" t="s">
        <v>397</v>
      </c>
      <c r="D44" s="20" t="s">
        <v>58</v>
      </c>
      <c r="E44" s="73" t="s">
        <v>398</v>
      </c>
      <c r="F44" s="1" t="s">
        <v>371</v>
      </c>
      <c r="G44" s="12" t="s">
        <v>528</v>
      </c>
    </row>
    <row r="45" spans="3:7" ht="12.75">
      <c r="C45" s="18">
        <f>IF(B45="","",IF(ISERROR(RANK(B45,B$9:B44,1)),VLOOKUP(B45,Dossard,2),"Dossard déjà classé"))</f>
      </c>
      <c r="D45" s="18">
        <f aca="true" t="shared" si="0" ref="D45:D58">IF(B45="","",VLOOKUP($B45,Dossard,3))</f>
      </c>
      <c r="E45" s="18">
        <f aca="true" t="shared" si="1" ref="E45:E58">IF(B45="","",VLOOKUP($B45,Dossard,4))</f>
      </c>
      <c r="F45" s="16">
        <f aca="true" t="shared" si="2" ref="F45:F58">IF(B45="","",VLOOKUP($B45,Dossard,5))</f>
      </c>
      <c r="G45" s="12"/>
    </row>
    <row r="46" spans="3:7" ht="12.75">
      <c r="C46" s="18">
        <f>IF(B46="","",IF(ISERROR(RANK(B46,B$9:B45,1)),VLOOKUP(B46,Dossard,2),"Dossard déjà classé"))</f>
      </c>
      <c r="D46" s="18">
        <f t="shared" si="0"/>
      </c>
      <c r="E46" s="18">
        <f t="shared" si="1"/>
      </c>
      <c r="F46" s="16">
        <f t="shared" si="2"/>
      </c>
      <c r="G46" s="12"/>
    </row>
    <row r="47" spans="3:7" ht="12.75">
      <c r="C47" s="18">
        <f>IF(B47="","",IF(ISERROR(RANK(B47,B$9:B46,1)),VLOOKUP(B47,Dossard,2),"Dossard déjà classé"))</f>
      </c>
      <c r="D47" s="18">
        <f t="shared" si="0"/>
      </c>
      <c r="E47" s="18">
        <f t="shared" si="1"/>
      </c>
      <c r="F47" s="16">
        <f t="shared" si="2"/>
      </c>
      <c r="G47" s="12"/>
    </row>
    <row r="48" spans="3:7" ht="12.75">
      <c r="C48" s="18">
        <f>IF(B48="","",IF(ISERROR(RANK(B48,B$9:B47,1)),VLOOKUP(B48,Dossard,2),"Dossard déjà classé"))</f>
      </c>
      <c r="D48" s="18">
        <f t="shared" si="0"/>
      </c>
      <c r="E48" s="18">
        <f t="shared" si="1"/>
      </c>
      <c r="F48" s="16">
        <f t="shared" si="2"/>
      </c>
      <c r="G48" s="12"/>
    </row>
    <row r="49" spans="3:7" ht="12.75">
      <c r="C49" s="18">
        <f>IF(B49="","",IF(ISERROR(RANK(B49,B$9:B48,1)),VLOOKUP(B49,Dossard,2),"Dossard déjà classé"))</f>
      </c>
      <c r="D49" s="18">
        <f t="shared" si="0"/>
      </c>
      <c r="E49" s="18">
        <f t="shared" si="1"/>
      </c>
      <c r="F49" s="16">
        <f t="shared" si="2"/>
      </c>
      <c r="G49" s="12"/>
    </row>
    <row r="50" spans="3:7" ht="12.75">
      <c r="C50" s="18">
        <f>IF(B50="","",IF(ISERROR(RANK(B50,B$9:B49,1)),VLOOKUP(B50,Dossard,2),"Dossard déjà classé"))</f>
      </c>
      <c r="D50" s="18">
        <f t="shared" si="0"/>
      </c>
      <c r="E50" s="18">
        <f t="shared" si="1"/>
      </c>
      <c r="F50" s="16">
        <f t="shared" si="2"/>
      </c>
      <c r="G50" s="12"/>
    </row>
    <row r="51" spans="3:7" ht="12.75">
      <c r="C51" s="18">
        <f>IF(B51="","",IF(ISERROR(RANK(B51,B$9:B50,1)),VLOOKUP(B51,Dossard,2),"Dossard déjà classé"))</f>
      </c>
      <c r="D51" s="18">
        <f t="shared" si="0"/>
      </c>
      <c r="E51" s="18">
        <f t="shared" si="1"/>
      </c>
      <c r="F51" s="16">
        <f t="shared" si="2"/>
      </c>
      <c r="G51" s="12"/>
    </row>
    <row r="52" spans="3:7" ht="12.75">
      <c r="C52" s="18">
        <f>IF(B52="","",IF(ISERROR(RANK(B52,B$9:B51,1)),VLOOKUP(B52,Dossard,2),"Dossard déjà classé"))</f>
      </c>
      <c r="D52" s="18">
        <f t="shared" si="0"/>
      </c>
      <c r="E52" s="18">
        <f t="shared" si="1"/>
      </c>
      <c r="F52" s="16">
        <f t="shared" si="2"/>
      </c>
      <c r="G52" s="12"/>
    </row>
    <row r="53" spans="3:7" ht="12.75">
      <c r="C53" s="18">
        <f>IF(B53="","",IF(ISERROR(RANK(B53,B$9:B52,1)),VLOOKUP(B53,Dossard,2),"Dossard déjà classé"))</f>
      </c>
      <c r="D53" s="18">
        <f t="shared" si="0"/>
      </c>
      <c r="E53" s="18">
        <f t="shared" si="1"/>
      </c>
      <c r="F53" s="16">
        <f t="shared" si="2"/>
      </c>
      <c r="G53" s="12"/>
    </row>
    <row r="54" spans="3:7" ht="12.75">
      <c r="C54" s="18">
        <f>IF(B54="","",IF(ISERROR(RANK(B54,B$9:B53,1)),VLOOKUP(B54,Dossard,2),"Dossard déjà classé"))</f>
      </c>
      <c r="D54" s="18">
        <f t="shared" si="0"/>
      </c>
      <c r="E54" s="18">
        <f t="shared" si="1"/>
      </c>
      <c r="F54" s="16">
        <f t="shared" si="2"/>
      </c>
      <c r="G54" s="12"/>
    </row>
    <row r="55" spans="3:7" ht="12.75">
      <c r="C55" s="18">
        <f>IF(B55="","",IF(ISERROR(RANK(B55,B$9:B54,1)),VLOOKUP(B55,Dossard,2),"Dossard déjà classé"))</f>
      </c>
      <c r="D55" s="18">
        <f t="shared" si="0"/>
      </c>
      <c r="E55" s="18">
        <f t="shared" si="1"/>
      </c>
      <c r="F55" s="16">
        <f t="shared" si="2"/>
      </c>
      <c r="G55" s="12"/>
    </row>
    <row r="56" spans="3:7" ht="12.75">
      <c r="C56" s="18">
        <f>IF(B56="","",IF(ISERROR(RANK(B56,B$9:B55,1)),VLOOKUP(B56,Dossard,2),"Dossard déjà classé"))</f>
      </c>
      <c r="D56" s="18">
        <f t="shared" si="0"/>
      </c>
      <c r="E56" s="18">
        <f t="shared" si="1"/>
      </c>
      <c r="F56" s="16">
        <f t="shared" si="2"/>
      </c>
      <c r="G56" s="12"/>
    </row>
    <row r="57" spans="3:7" ht="12.75">
      <c r="C57" s="18">
        <f>IF(B57="","",IF(ISERROR(RANK(B57,B$9:B56,1)),VLOOKUP(B57,Dossard,2),"Dossard déjà classé"))</f>
      </c>
      <c r="D57" s="18">
        <f t="shared" si="0"/>
      </c>
      <c r="E57" s="18">
        <f t="shared" si="1"/>
      </c>
      <c r="F57" s="16">
        <f t="shared" si="2"/>
      </c>
      <c r="G57" s="12"/>
    </row>
    <row r="58" spans="3:7" ht="12.75">
      <c r="C58" s="18">
        <f>IF(B58="","",IF(ISERROR(RANK(B58,B$9:B57,1)),VLOOKUP(B58,Dossard,2),"Dossard déjà classé"))</f>
      </c>
      <c r="D58" s="18">
        <f t="shared" si="0"/>
      </c>
      <c r="E58" s="18">
        <f t="shared" si="1"/>
      </c>
      <c r="F58" s="16">
        <f t="shared" si="2"/>
      </c>
      <c r="G58" s="12"/>
    </row>
  </sheetData>
  <sheetProtection/>
  <mergeCells count="4">
    <mergeCell ref="A1:G1"/>
    <mergeCell ref="A2:G2"/>
    <mergeCell ref="A3:G3"/>
    <mergeCell ref="A5:G5"/>
  </mergeCells>
  <conditionalFormatting sqref="C4 E6:E7 C6:C9 C45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63">
    <tabColor rgb="FFFFFF00"/>
    <pageSetUpPr fitToPage="1"/>
  </sheetPr>
  <dimension ref="A1:G30"/>
  <sheetViews>
    <sheetView showZeros="0" zoomScalePageLayoutView="0" workbookViewId="0" topLeftCell="A8">
      <selection activeCell="G14" sqref="G14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10.57421875" style="15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Partants!B8</f>
        <v>2</v>
      </c>
    </row>
    <row r="7" spans="5:6" ht="12.75">
      <c r="E7" s="23" t="s">
        <v>30</v>
      </c>
      <c r="F7" s="3">
        <f>COUNTA(B10:B109)</f>
        <v>2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6" t="s">
        <v>83</v>
      </c>
      <c r="C10" s="4" t="str">
        <f>IF(B10="","",VLOOKUP($B10,Dossard,2))</f>
        <v>BIARNE Marc</v>
      </c>
      <c r="D10" s="4" t="str">
        <f>IF(C10="","",VLOOKUP($B10,Dossard,3))</f>
        <v>US MAULE CYCLISME</v>
      </c>
      <c r="E10" s="11" t="str">
        <f>IF(D10="","",VLOOKUP($B10,Dossard,4))</f>
        <v>48782280276</v>
      </c>
      <c r="F10" s="3" t="str">
        <f>IF(E10="","",VLOOKUP($B10,Dossard,5))</f>
        <v>Mas 2</v>
      </c>
      <c r="G10" s="12" t="s">
        <v>583</v>
      </c>
    </row>
    <row r="11" spans="2:7" ht="12.75">
      <c r="B11" s="56" t="s">
        <v>84</v>
      </c>
      <c r="C11" s="4" t="str">
        <f>IF(B11="","",VLOOKUP($B11,Dossard,2))</f>
        <v>PICANT Franck</v>
      </c>
      <c r="D11" s="4" t="str">
        <f>IF(C11="","",VLOOKUP($B11,Dossard,3))</f>
        <v>US MAULE CYCLISME</v>
      </c>
      <c r="E11" s="11" t="str">
        <f>IF(D11="","",VLOOKUP($B11,Dossard,4))</f>
        <v>48782280164</v>
      </c>
      <c r="F11" s="3" t="str">
        <f>IF(E11="","",VLOOKUP($B11,Dossard,5))</f>
        <v>Mas 1</v>
      </c>
      <c r="G11" s="3"/>
    </row>
    <row r="12" spans="2:7" ht="12.75">
      <c r="B12" s="52"/>
      <c r="C12" s="4">
        <f aca="true" t="shared" si="0" ref="C12:C29">IF(B12="","",VLOOKUP($B12,Dossard,2))</f>
      </c>
      <c r="D12" s="4">
        <f aca="true" t="shared" si="1" ref="D12:D29">IF(C12="","",VLOOKUP($B12,Dossard,3))</f>
      </c>
      <c r="E12" s="11">
        <f aca="true" t="shared" si="2" ref="E12:E29">IF(D12="","",VLOOKUP($B12,Dossard,4))</f>
      </c>
      <c r="F12" s="3">
        <f aca="true" t="shared" si="3" ref="F12:F29">IF(E12="","",VLOOKUP($B12,Dossard,5))</f>
      </c>
      <c r="G12" s="63"/>
    </row>
    <row r="13" spans="2:7" ht="12.75">
      <c r="B13" s="52"/>
      <c r="C13" s="4">
        <f t="shared" si="0"/>
      </c>
      <c r="D13" s="4">
        <f t="shared" si="1"/>
      </c>
      <c r="E13" s="11">
        <f t="shared" si="2"/>
      </c>
      <c r="F13" s="3">
        <f t="shared" si="3"/>
      </c>
      <c r="G13" s="3"/>
    </row>
    <row r="14" spans="2:7" ht="12.75">
      <c r="B14" s="52"/>
      <c r="C14" s="4">
        <f t="shared" si="0"/>
      </c>
      <c r="D14" s="4">
        <f t="shared" si="1"/>
      </c>
      <c r="E14" s="11">
        <f t="shared" si="2"/>
      </c>
      <c r="F14" s="3">
        <f t="shared" si="3"/>
      </c>
      <c r="G14" s="63"/>
    </row>
    <row r="15" spans="2:7" ht="12.75">
      <c r="B15" s="52"/>
      <c r="C15" s="4">
        <f t="shared" si="0"/>
      </c>
      <c r="D15" s="4">
        <f t="shared" si="1"/>
      </c>
      <c r="E15" s="11">
        <f t="shared" si="2"/>
      </c>
      <c r="F15" s="3">
        <f t="shared" si="3"/>
      </c>
      <c r="G15" s="3"/>
    </row>
    <row r="16" spans="2:7" ht="12.75">
      <c r="B16" s="52"/>
      <c r="C16" s="4">
        <f t="shared" si="0"/>
      </c>
      <c r="D16" s="4">
        <f t="shared" si="1"/>
      </c>
      <c r="E16" s="11">
        <f t="shared" si="2"/>
      </c>
      <c r="F16" s="3">
        <f t="shared" si="3"/>
      </c>
      <c r="G16" s="68"/>
    </row>
    <row r="17" spans="2:6" ht="12.75">
      <c r="B17" s="52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2:7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  <c r="G18" s="3"/>
    </row>
    <row r="19" spans="2:7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  <c r="G19" s="3"/>
    </row>
    <row r="20" spans="2:7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  <c r="G20" s="1"/>
    </row>
    <row r="21" spans="2:7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  <c r="G21" s="3"/>
    </row>
    <row r="22" spans="3:7" ht="12.75">
      <c r="C22" s="4">
        <f t="shared" si="0"/>
      </c>
      <c r="D22" s="4">
        <f t="shared" si="1"/>
      </c>
      <c r="E22" s="11">
        <f t="shared" si="2"/>
      </c>
      <c r="F22" s="3">
        <f t="shared" si="3"/>
      </c>
      <c r="G22" s="12"/>
    </row>
    <row r="23" spans="3:7" ht="12.75">
      <c r="C23" s="4">
        <f t="shared" si="0"/>
      </c>
      <c r="D23" s="4">
        <f t="shared" si="1"/>
      </c>
      <c r="E23" s="11">
        <f t="shared" si="2"/>
      </c>
      <c r="F23" s="3">
        <f t="shared" si="3"/>
      </c>
      <c r="G23" s="12"/>
    </row>
    <row r="24" spans="3:7" ht="12.75">
      <c r="C24" s="4">
        <f t="shared" si="0"/>
      </c>
      <c r="D24" s="4">
        <f t="shared" si="1"/>
      </c>
      <c r="E24" s="11">
        <f t="shared" si="2"/>
      </c>
      <c r="F24" s="3">
        <f t="shared" si="3"/>
      </c>
      <c r="G24" s="12"/>
    </row>
    <row r="25" spans="3:7" ht="12.75">
      <c r="C25" s="4">
        <f t="shared" si="0"/>
      </c>
      <c r="D25" s="4">
        <f t="shared" si="1"/>
      </c>
      <c r="E25" s="11">
        <f t="shared" si="2"/>
      </c>
      <c r="F25" s="3">
        <f t="shared" si="3"/>
      </c>
      <c r="G25" s="12"/>
    </row>
    <row r="26" spans="3:6" ht="12.75"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3:6" ht="12.75"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3:6" ht="12.75">
      <c r="C28" s="4">
        <f t="shared" si="0"/>
      </c>
      <c r="D28" s="4">
        <f t="shared" si="1"/>
      </c>
      <c r="E28" s="11">
        <f t="shared" si="2"/>
      </c>
      <c r="F28" s="3">
        <f t="shared" si="3"/>
      </c>
    </row>
    <row r="29" spans="3:6" ht="12.75">
      <c r="C29" s="4">
        <f t="shared" si="0"/>
      </c>
      <c r="D29" s="4">
        <f t="shared" si="1"/>
      </c>
      <c r="E29" s="11">
        <f t="shared" si="2"/>
      </c>
      <c r="F29" s="3">
        <f t="shared" si="3"/>
      </c>
    </row>
    <row r="30" spans="3:6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>IF(B30="","",VLOOKUP($B30,Dossard,4))</f>
      </c>
      <c r="F30" s="16">
        <f>IF(B30="","",VLOOKUP($B30,Dossard,5))</f>
      </c>
    </row>
  </sheetData>
  <sheetProtection/>
  <mergeCells count="4">
    <mergeCell ref="A1:G1"/>
    <mergeCell ref="A2:G2"/>
    <mergeCell ref="A3:G3"/>
    <mergeCell ref="A5:G5"/>
  </mergeCells>
  <conditionalFormatting sqref="C30:C65536 C4 E6:E7 C6:C9">
    <cfRule type="cellIs" priority="1" dxfId="0" operator="equal" stopIfTrue="1">
      <formula>"Dossard déjà classé"</formula>
    </cfRule>
  </conditionalFormatting>
  <printOptions horizontalCentered="1"/>
  <pageMargins left="0.5905511811023623" right="0.5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7">
    <tabColor rgb="FFFF0000"/>
  </sheetPr>
  <dimension ref="A1:G26"/>
  <sheetViews>
    <sheetView showZeros="0" zoomScalePageLayoutView="0" workbookViewId="0" topLeftCell="A1">
      <selection activeCell="B13" sqref="B13:B15"/>
    </sheetView>
  </sheetViews>
  <sheetFormatPr defaultColWidth="11.421875" defaultRowHeight="12.75"/>
  <cols>
    <col min="1" max="2" width="11.421875" style="4" customWidth="1"/>
    <col min="3" max="3" width="28.00390625" style="8" customWidth="1"/>
    <col min="4" max="4" width="6.8515625" style="4" customWidth="1"/>
    <col min="5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3" ht="12.75">
      <c r="B4" s="8"/>
      <c r="C4" s="19"/>
    </row>
    <row r="5" spans="1:7" ht="15.75">
      <c r="A5" s="83" t="s">
        <v>66</v>
      </c>
      <c r="B5" s="83"/>
      <c r="C5" s="83"/>
      <c r="D5" s="83"/>
      <c r="E5" s="83"/>
      <c r="F5" s="83"/>
      <c r="G5" s="83"/>
    </row>
    <row r="6" ht="12.75">
      <c r="C6" s="4"/>
    </row>
    <row r="8" spans="1:3" ht="12.75">
      <c r="A8" s="1"/>
      <c r="B8" s="1"/>
      <c r="C8" s="2"/>
    </row>
    <row r="9" spans="2:4" ht="18.75" customHeight="1">
      <c r="B9" s="27" t="s">
        <v>6</v>
      </c>
      <c r="C9" s="27" t="s">
        <v>1</v>
      </c>
      <c r="D9" s="27" t="s">
        <v>22</v>
      </c>
    </row>
    <row r="10" spans="2:4" ht="12.75">
      <c r="B10" s="3">
        <v>1</v>
      </c>
      <c r="C10" s="35" t="s">
        <v>167</v>
      </c>
      <c r="D10" s="3">
        <v>7</v>
      </c>
    </row>
    <row r="11" spans="2:4" ht="12.75">
      <c r="B11" s="3">
        <v>2</v>
      </c>
      <c r="C11" s="34" t="s">
        <v>163</v>
      </c>
      <c r="D11" s="3">
        <v>10</v>
      </c>
    </row>
    <row r="12" spans="2:4" ht="12.75">
      <c r="B12" s="3">
        <v>3</v>
      </c>
      <c r="C12" s="34" t="s">
        <v>159</v>
      </c>
      <c r="D12" s="3">
        <v>55</v>
      </c>
    </row>
    <row r="13" spans="2:4" ht="12.75">
      <c r="B13" s="3"/>
      <c r="C13" s="34"/>
      <c r="D13" s="3"/>
    </row>
    <row r="14" spans="2:4" ht="12.75">
      <c r="B14" s="3"/>
      <c r="C14" s="34"/>
      <c r="D14" s="3"/>
    </row>
    <row r="15" spans="2:4" ht="12.75">
      <c r="B15" s="3"/>
      <c r="C15" s="35"/>
      <c r="D15" s="3"/>
    </row>
    <row r="16" spans="1:4" ht="12.75">
      <c r="A16" s="3"/>
      <c r="B16" s="3"/>
      <c r="C16" s="5"/>
      <c r="D16" s="3"/>
    </row>
    <row r="17" spans="1:4" ht="12.75">
      <c r="A17" s="3"/>
      <c r="B17" s="3"/>
      <c r="C17" s="34"/>
      <c r="D17" s="3"/>
    </row>
    <row r="18" ht="12.75">
      <c r="C18" s="35"/>
    </row>
    <row r="19" ht="12.75">
      <c r="C19" s="34"/>
    </row>
    <row r="20" ht="12.75">
      <c r="C20" s="34"/>
    </row>
    <row r="21" ht="12.75">
      <c r="C21" s="34"/>
    </row>
    <row r="22" ht="12.75">
      <c r="C22" s="34"/>
    </row>
    <row r="24" ht="12.75">
      <c r="C24" s="34"/>
    </row>
    <row r="25" ht="12.75">
      <c r="C25" s="34"/>
    </row>
    <row r="26" ht="12.75">
      <c r="C26" s="34"/>
    </row>
  </sheetData>
  <sheetProtection/>
  <mergeCells count="4">
    <mergeCell ref="A2:G2"/>
    <mergeCell ref="A1:G1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702"/>
  <sheetViews>
    <sheetView zoomScalePageLayoutView="0" workbookViewId="0" topLeftCell="A1">
      <selection activeCell="Q8" sqref="Q8"/>
    </sheetView>
  </sheetViews>
  <sheetFormatPr defaultColWidth="11.421875" defaultRowHeight="12.75"/>
  <cols>
    <col min="1" max="1" width="22.140625" style="5" bestFit="1" customWidth="1"/>
    <col min="2" max="13" width="8.8515625" style="3" customWidth="1"/>
    <col min="14" max="14" width="9.57421875" style="3" customWidth="1"/>
    <col min="15" max="16384" width="11.421875" style="4" customWidth="1"/>
  </cols>
  <sheetData>
    <row r="1" spans="1:14" ht="20.25">
      <c r="A1" s="36"/>
      <c r="B1" s="33" t="s">
        <v>56</v>
      </c>
      <c r="C1" s="33" t="s">
        <v>47</v>
      </c>
      <c r="D1" s="33" t="s">
        <v>65</v>
      </c>
      <c r="E1" s="33" t="s">
        <v>53</v>
      </c>
      <c r="F1" s="33" t="s">
        <v>52</v>
      </c>
      <c r="G1" s="33" t="s">
        <v>51</v>
      </c>
      <c r="H1" s="33" t="s">
        <v>55</v>
      </c>
      <c r="I1" s="33" t="s">
        <v>46</v>
      </c>
      <c r="J1" s="33" t="s">
        <v>50</v>
      </c>
      <c r="K1" s="33" t="s">
        <v>120</v>
      </c>
      <c r="L1" s="33" t="s">
        <v>155</v>
      </c>
      <c r="M1" s="33" t="s">
        <v>19</v>
      </c>
      <c r="N1" s="33" t="s">
        <v>127</v>
      </c>
    </row>
    <row r="2" spans="1:14" ht="27.75" customHeight="1">
      <c r="A2" s="38" t="s">
        <v>72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.75" customHeight="1">
      <c r="A3" s="38" t="s">
        <v>76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7.75" customHeight="1">
      <c r="A4" s="38" t="s">
        <v>79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7.75" customHeight="1">
      <c r="A5" s="38" t="s">
        <v>135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7.75" customHeight="1">
      <c r="A6" s="39" t="s">
        <v>69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7.75" customHeight="1">
      <c r="A7" s="38" t="s">
        <v>77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27.75" customHeight="1">
      <c r="A8" s="37" t="s">
        <v>73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27.75" customHeight="1">
      <c r="A9" s="37" t="s">
        <v>100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27.75" customHeight="1">
      <c r="A10" s="38" t="s">
        <v>58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27.75" customHeight="1">
      <c r="A11" s="38" t="s">
        <v>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27.75" customHeight="1">
      <c r="A12" s="38" t="s">
        <v>70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27.75" customHeight="1">
      <c r="A13" s="38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27.75" customHeight="1">
      <c r="A14" s="37" t="s">
        <v>67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7.75" customHeight="1">
      <c r="A15" s="38" t="s">
        <v>68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27.75" customHeight="1">
      <c r="A16" s="38" t="s">
        <v>78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27.75" customHeight="1">
      <c r="A17" s="38" t="s">
        <v>71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7.75" customHeight="1">
      <c r="A18" s="3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7.75" customHeight="1">
      <c r="A19" s="3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27.75" customHeight="1">
      <c r="A20" s="3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27.75" customHeight="1">
      <c r="A21" s="3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9" ht="12.75">
      <c r="A29" s="7"/>
    </row>
    <row r="30" ht="12.75">
      <c r="A30" s="7"/>
    </row>
    <row r="39" ht="12.75">
      <c r="A39" s="9"/>
    </row>
    <row r="40" ht="12.75">
      <c r="A40" s="6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4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76" ht="12.75">
      <c r="A76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95" ht="12.75">
      <c r="A95" s="4"/>
    </row>
    <row r="96" ht="12.75">
      <c r="A96" s="6"/>
    </row>
    <row r="105" ht="12.75">
      <c r="A105" s="7"/>
    </row>
    <row r="106" ht="12.75">
      <c r="A106" s="7"/>
    </row>
    <row r="107" ht="12.75">
      <c r="A107" s="7"/>
    </row>
    <row r="108" ht="12.75">
      <c r="A108" s="4"/>
    </row>
    <row r="109" ht="12.75">
      <c r="A109" s="7"/>
    </row>
    <row r="111" ht="12.75">
      <c r="A111" s="4"/>
    </row>
    <row r="112" ht="12.75">
      <c r="A112" s="4"/>
    </row>
    <row r="116" ht="12.75">
      <c r="A116" s="6"/>
    </row>
    <row r="122" ht="12.75">
      <c r="A122" s="2"/>
    </row>
    <row r="135" ht="12.75">
      <c r="A135" s="4"/>
    </row>
    <row r="148" ht="12.75">
      <c r="A148" s="4"/>
    </row>
    <row r="149" ht="12.75">
      <c r="A149" s="6"/>
    </row>
    <row r="159" ht="12.75">
      <c r="A159" s="4"/>
    </row>
    <row r="160" ht="12.75">
      <c r="A160" s="4"/>
    </row>
    <row r="337" ht="12.75">
      <c r="A337" s="14"/>
    </row>
    <row r="338" ht="12.75">
      <c r="B338" s="2"/>
    </row>
    <row r="339" ht="12.75">
      <c r="B339" s="2"/>
    </row>
    <row r="340" ht="12.75">
      <c r="A340" s="14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spans="1:2" ht="12.75">
      <c r="A366" s="6"/>
      <c r="B366" s="2"/>
    </row>
    <row r="367" ht="12.75">
      <c r="B367" s="2"/>
    </row>
    <row r="368" spans="1:2" ht="12.75">
      <c r="A368" s="4"/>
      <c r="B368" s="2"/>
    </row>
    <row r="369" ht="12.75">
      <c r="B369" s="2"/>
    </row>
    <row r="370" spans="1:2" ht="12.75">
      <c r="A370" s="7"/>
      <c r="B370" s="2"/>
    </row>
    <row r="371" spans="1:2" ht="12.75">
      <c r="A371" s="7"/>
      <c r="B371" s="2"/>
    </row>
    <row r="372" spans="1:2" ht="12.75">
      <c r="A372" s="7"/>
      <c r="B372" s="2"/>
    </row>
    <row r="373" ht="12.75">
      <c r="B373" s="2"/>
    </row>
    <row r="374" ht="12.75">
      <c r="B374" s="2"/>
    </row>
    <row r="405" ht="12.75">
      <c r="A405" s="7"/>
    </row>
    <row r="437" ht="12.75">
      <c r="A437" s="4"/>
    </row>
    <row r="438" ht="12.75">
      <c r="A438" s="4"/>
    </row>
    <row r="456" ht="12.75">
      <c r="A456" s="4"/>
    </row>
    <row r="457" ht="12.75">
      <c r="B457" s="2"/>
    </row>
    <row r="478" ht="12.75">
      <c r="A478" s="4"/>
    </row>
    <row r="519" ht="12.75">
      <c r="A519" s="7"/>
    </row>
    <row r="520" ht="12.75">
      <c r="B520" s="2"/>
    </row>
    <row r="590" ht="12.75">
      <c r="A590" s="4"/>
    </row>
    <row r="698" ht="12.75">
      <c r="B698" s="2"/>
    </row>
    <row r="699" ht="12.75">
      <c r="B699" s="2"/>
    </row>
    <row r="700" spans="1:2" ht="12.75">
      <c r="A700" s="4"/>
      <c r="B700" s="2"/>
    </row>
    <row r="701" spans="1:2" ht="12.75">
      <c r="A701" s="4"/>
      <c r="B701" s="2"/>
    </row>
    <row r="702" ht="12.75">
      <c r="B702" s="2"/>
    </row>
  </sheetData>
  <sheetProtection/>
  <printOptions/>
  <pageMargins left="0.2755905511811024" right="0.27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4">
    <tabColor rgb="FF00B050"/>
  </sheetPr>
  <dimension ref="A1:G62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63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Partants!F6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701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>
        <f>IF(E8="","",VLOOKUP($B8,Dossard,5))</f>
        <v>0</v>
      </c>
    </row>
    <row r="9" spans="2:6" ht="12.75">
      <c r="B9" s="3">
        <v>702</v>
      </c>
      <c r="C9" s="4">
        <f aca="true" t="shared" si="0" ref="C9:C17">IF(B9="","",VLOOKUP($B9,Dossard,2))</f>
        <v>0</v>
      </c>
      <c r="D9" s="4">
        <f aca="true" t="shared" si="1" ref="D9:D17">IF(C9="","",VLOOKUP($B9,Dossard,3))</f>
        <v>0</v>
      </c>
      <c r="E9" s="11">
        <f aca="true" t="shared" si="2" ref="E9:E17">IF(D9="","",VLOOKUP($B9,Dossard,4))</f>
        <v>0</v>
      </c>
      <c r="F9" s="3">
        <f aca="true" t="shared" si="3" ref="F9:F17">IF(E9="","",VLOOKUP($B9,Dossard,5))</f>
        <v>0</v>
      </c>
    </row>
    <row r="10" spans="2:6" ht="12.75">
      <c r="B10" s="3">
        <v>703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704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705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706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707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708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709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710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/>
      <c r="C18" s="4">
        <f aca="true" t="shared" si="4" ref="C18:C27">IF(B18="","",VLOOKUP($B18,Dossard,2))</f>
      </c>
      <c r="D18" s="4">
        <f aca="true" t="shared" si="5" ref="D18:D27">IF(C18="","",VLOOKUP($B18,Dossard,3))</f>
      </c>
      <c r="E18" s="11">
        <f aca="true" t="shared" si="6" ref="E18:E27">IF(D18="","",VLOOKUP($B18,Dossard,4))</f>
      </c>
      <c r="F18" s="3">
        <f aca="true" t="shared" si="7" ref="F18:F27">IF(E18="","",VLOOKUP($B18,Dossard,5))</f>
      </c>
    </row>
    <row r="19" spans="2:6" ht="12.75">
      <c r="B19" s="3"/>
      <c r="C19" s="4">
        <f t="shared" si="4"/>
      </c>
      <c r="D19" s="4">
        <f t="shared" si="5"/>
      </c>
      <c r="E19" s="11">
        <f t="shared" si="6"/>
      </c>
      <c r="F19" s="3">
        <f t="shared" si="7"/>
      </c>
    </row>
    <row r="20" spans="2:6" ht="12.75">
      <c r="B20" s="3"/>
      <c r="C20" s="4">
        <f t="shared" si="4"/>
      </c>
      <c r="D20" s="4">
        <f t="shared" si="5"/>
      </c>
      <c r="E20" s="11">
        <f t="shared" si="6"/>
      </c>
      <c r="F20" s="3">
        <f t="shared" si="7"/>
      </c>
    </row>
    <row r="21" spans="2:6" ht="12.75">
      <c r="B21" s="3"/>
      <c r="C21" s="4">
        <f t="shared" si="4"/>
      </c>
      <c r="D21" s="4">
        <f t="shared" si="5"/>
      </c>
      <c r="E21" s="11">
        <f t="shared" si="6"/>
      </c>
      <c r="F21" s="3">
        <f t="shared" si="7"/>
      </c>
    </row>
    <row r="22" spans="2:6" ht="12.75">
      <c r="B22" s="3"/>
      <c r="C22" s="4">
        <f t="shared" si="4"/>
      </c>
      <c r="D22" s="4">
        <f t="shared" si="5"/>
      </c>
      <c r="E22" s="11">
        <f t="shared" si="6"/>
      </c>
      <c r="F22" s="3">
        <f t="shared" si="7"/>
      </c>
    </row>
    <row r="23" spans="2:6" ht="12.75">
      <c r="B23" s="3"/>
      <c r="C23" s="4">
        <f t="shared" si="4"/>
      </c>
      <c r="D23" s="4">
        <f t="shared" si="5"/>
      </c>
      <c r="E23" s="11">
        <f t="shared" si="6"/>
      </c>
      <c r="F23" s="3">
        <f t="shared" si="7"/>
      </c>
    </row>
    <row r="24" spans="2:6" ht="12.75">
      <c r="B24" s="3"/>
      <c r="C24" s="4">
        <f t="shared" si="4"/>
      </c>
      <c r="D24" s="4">
        <f t="shared" si="5"/>
      </c>
      <c r="E24" s="11">
        <f t="shared" si="6"/>
      </c>
      <c r="F24" s="3">
        <f t="shared" si="7"/>
      </c>
    </row>
    <row r="25" spans="2:6" ht="12.75">
      <c r="B25" s="3"/>
      <c r="C25" s="4">
        <f t="shared" si="4"/>
      </c>
      <c r="D25" s="4">
        <f t="shared" si="5"/>
      </c>
      <c r="E25" s="11">
        <f t="shared" si="6"/>
      </c>
      <c r="F25" s="3">
        <f t="shared" si="7"/>
      </c>
    </row>
    <row r="26" spans="2:6" ht="12.75">
      <c r="B26" s="3"/>
      <c r="C26" s="4">
        <f t="shared" si="4"/>
      </c>
      <c r="D26" s="4">
        <f t="shared" si="5"/>
      </c>
      <c r="E26" s="11">
        <f t="shared" si="6"/>
      </c>
      <c r="F26" s="3">
        <f t="shared" si="7"/>
      </c>
    </row>
    <row r="27" spans="2:6" ht="12.75">
      <c r="B27" s="3"/>
      <c r="C27" s="4">
        <f t="shared" si="4"/>
      </c>
      <c r="D27" s="4">
        <f t="shared" si="5"/>
      </c>
      <c r="E27" s="11">
        <f t="shared" si="6"/>
      </c>
      <c r="F27" s="3">
        <f t="shared" si="7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9">
    <tabColor rgb="FF00B050"/>
  </sheetPr>
  <dimension ref="A1:G62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26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Partants!F5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751</v>
      </c>
      <c r="C8" s="4">
        <f aca="true" t="shared" si="0" ref="C8:C37">IF(B8="","",VLOOKUP($B8,Dossard,2))</f>
        <v>0</v>
      </c>
      <c r="D8" s="4">
        <f aca="true" t="shared" si="1" ref="D8:D37">IF(C8="","",VLOOKUP($B8,Dossard,3))</f>
        <v>0</v>
      </c>
      <c r="E8" s="11">
        <f aca="true" t="shared" si="2" ref="E8:E37">IF(D8="","",VLOOKUP($B8,Dossard,4))</f>
        <v>0</v>
      </c>
      <c r="F8" s="3" t="str">
        <f aca="true" t="shared" si="3" ref="F8:F37">IF(E8="","",VLOOKUP($B8,Dossard,5))</f>
        <v>Pou</v>
      </c>
    </row>
    <row r="9" spans="2:6" ht="12.75">
      <c r="B9" s="3">
        <v>752</v>
      </c>
      <c r="C9" s="4">
        <f t="shared" si="0"/>
        <v>0</v>
      </c>
      <c r="D9" s="4">
        <f t="shared" si="1"/>
        <v>0</v>
      </c>
      <c r="E9" s="11">
        <f t="shared" si="2"/>
        <v>0</v>
      </c>
      <c r="F9" s="3">
        <f t="shared" si="3"/>
        <v>0</v>
      </c>
    </row>
    <row r="10" spans="2:6" ht="12.75">
      <c r="B10" s="3">
        <v>753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754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755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756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757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758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759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760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761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762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763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764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765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766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767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768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769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770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771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772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773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774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775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776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777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778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779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780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0">
    <tabColor rgb="FF00B050"/>
  </sheetPr>
  <dimension ref="A1:G62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Partants!F4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801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Pup</v>
      </c>
    </row>
    <row r="9" spans="2:6" ht="12.75">
      <c r="B9" s="3">
        <v>802</v>
      </c>
      <c r="C9" s="4">
        <f aca="true" t="shared" si="0" ref="C9:C37">IF(B9="","",VLOOKUP($B9,Dossard,2))</f>
        <v>0</v>
      </c>
      <c r="D9" s="4">
        <f aca="true" t="shared" si="1" ref="D9:D37">IF(C9="","",VLOOKUP($B9,Dossard,3))</f>
        <v>0</v>
      </c>
      <c r="E9" s="11">
        <f aca="true" t="shared" si="2" ref="E9:E37">IF(D9="","",VLOOKUP($B9,Dossard,4))</f>
        <v>0</v>
      </c>
      <c r="F9" s="3">
        <f aca="true" t="shared" si="3" ref="F9:F37">IF(E9="","",VLOOKUP($B9,Dossard,5))</f>
        <v>0</v>
      </c>
    </row>
    <row r="10" spans="2:6" ht="12.75">
      <c r="B10" s="3">
        <v>803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804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805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806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807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808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809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810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811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812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813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814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815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816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817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818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819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820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821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822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823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824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825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826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827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828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829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830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6" ht="12.75">
      <c r="B38" s="3"/>
      <c r="C38" s="4">
        <f>IF(B38="","",VLOOKUP($B38,Dossard,2))</f>
      </c>
      <c r="D38" s="4">
        <f>IF(C38="","",VLOOKUP($B38,Dossard,3))</f>
      </c>
      <c r="E38" s="11">
        <f>IF(D38="","",VLOOKUP($B38,Dossard,4))</f>
      </c>
      <c r="F38" s="3">
        <f>IF(E38="","",VLOOKUP($B38,Dossard,5))</f>
      </c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8">
    <tabColor rgb="FF00B050"/>
  </sheetPr>
  <dimension ref="A1:G62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FFC Open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28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Partants!F3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851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Ben</v>
      </c>
    </row>
    <row r="9" spans="2:6" ht="12.75">
      <c r="B9" s="3">
        <v>852</v>
      </c>
      <c r="C9" s="4">
        <f aca="true" t="shared" si="0" ref="C9:C37">IF(B9="","",VLOOKUP($B9,Dossard,2))</f>
        <v>0</v>
      </c>
      <c r="D9" s="4">
        <f aca="true" t="shared" si="1" ref="D9:D37">IF(C9="","",VLOOKUP($B9,Dossard,3))</f>
        <v>0</v>
      </c>
      <c r="E9" s="11">
        <f aca="true" t="shared" si="2" ref="E9:E37">IF(D9="","",VLOOKUP($B9,Dossard,4))</f>
        <v>0</v>
      </c>
      <c r="F9" s="3">
        <f aca="true" t="shared" si="3" ref="F9:F37">IF(E9="","",VLOOKUP($B9,Dossard,5))</f>
        <v>0</v>
      </c>
    </row>
    <row r="10" spans="2:6" ht="12.75">
      <c r="B10" s="3">
        <v>853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854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855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856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857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858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859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860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861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862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863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864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865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866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867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868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869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870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871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872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873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874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875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876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877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878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879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880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5">
    <tabColor rgb="FFFFFF00"/>
  </sheetPr>
  <dimension ref="A1:G44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117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62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Partants!F6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 aca="true" t="shared" si="0" ref="D10:D33">IF(B10="","",VLOOKUP($B10,Dossard,3))</f>
      </c>
      <c r="E10" s="18">
        <f aca="true" t="shared" si="1" ref="E10:E44">IF(B10="","",VLOOKUP($B10,Dossard,4))</f>
      </c>
      <c r="F10" s="16">
        <f aca="true" t="shared" si="2" ref="F10:F44"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3" ref="D11:D19">IF(B11="","",VLOOKUP($B11,Dossard,3))</f>
      </c>
      <c r="E11" s="18">
        <f aca="true" t="shared" si="4" ref="E11:E19">IF(B11="","",VLOOKUP($B11,Dossard,4))</f>
      </c>
      <c r="F11" s="16">
        <f aca="true" t="shared" si="5" ref="F11:F1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3"/>
      </c>
      <c r="E12" s="18">
        <f t="shared" si="4"/>
      </c>
      <c r="F12" s="16">
        <f t="shared" si="5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3"/>
      </c>
      <c r="E13" s="18">
        <f t="shared" si="4"/>
      </c>
      <c r="F13" s="16">
        <f t="shared" si="5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3"/>
      </c>
      <c r="E14" s="18">
        <f t="shared" si="4"/>
      </c>
      <c r="F14" s="16">
        <f t="shared" si="5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3"/>
      </c>
      <c r="E15" s="18">
        <f t="shared" si="4"/>
      </c>
      <c r="F15" s="16">
        <f t="shared" si="5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3"/>
      </c>
      <c r="E16" s="18">
        <f t="shared" si="4"/>
      </c>
      <c r="F16" s="16">
        <f t="shared" si="5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3"/>
      </c>
      <c r="E17" s="18">
        <f t="shared" si="4"/>
      </c>
      <c r="F17" s="16">
        <f t="shared" si="5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3"/>
      </c>
      <c r="E18" s="18">
        <f t="shared" si="4"/>
      </c>
      <c r="F18" s="16">
        <f t="shared" si="5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3"/>
      </c>
      <c r="E19" s="18">
        <f t="shared" si="4"/>
      </c>
      <c r="F19" s="16">
        <f t="shared" si="5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3:7" ht="12.75"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3:7" ht="12.75"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3:7" ht="12.75"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3:7" ht="12.75"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3:7" ht="12.75"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3:7" ht="12.75"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3:7" ht="12.75"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3:7" ht="12.75"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3:7" ht="12.75"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3:7" ht="12.75"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3:7" ht="12.75"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3:7" ht="12.75"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3:7" ht="12.75">
      <c r="C34" s="4"/>
      <c r="D34" s="4"/>
      <c r="E34" s="18">
        <f t="shared" si="1"/>
      </c>
      <c r="F34" s="16">
        <f t="shared" si="2"/>
      </c>
      <c r="G34" s="12"/>
    </row>
    <row r="35" spans="3:7" ht="12.75">
      <c r="C35" s="4"/>
      <c r="D35" s="4"/>
      <c r="E35" s="18">
        <f t="shared" si="1"/>
      </c>
      <c r="F35" s="16">
        <f t="shared" si="2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6" ref="D36:D44">IF(B36="","",VLOOKUP($B36,Dossard,3))</f>
      </c>
      <c r="E36" s="18">
        <f t="shared" si="1"/>
      </c>
      <c r="F36" s="16">
        <f t="shared" si="2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6"/>
      </c>
      <c r="E37" s="18">
        <f t="shared" si="1"/>
      </c>
      <c r="F37" s="16">
        <f t="shared" si="2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6"/>
      </c>
      <c r="E38" s="18">
        <f t="shared" si="1"/>
      </c>
      <c r="F38" s="16">
        <f t="shared" si="2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6"/>
      </c>
      <c r="E39" s="18">
        <f t="shared" si="1"/>
      </c>
      <c r="F39" s="16">
        <f t="shared" si="2"/>
      </c>
    </row>
    <row r="40" spans="3:6" ht="12.75">
      <c r="C40" s="18">
        <f>IF(B40="","",IF(ISERROR(RANK(B40,B$9:B39,1)),VLOOKUP(B40,Dossard,2),"Dossard déjà classé"))</f>
      </c>
      <c r="D40" s="18">
        <f t="shared" si="6"/>
      </c>
      <c r="E40" s="18">
        <f t="shared" si="1"/>
      </c>
      <c r="F40" s="16">
        <f t="shared" si="2"/>
      </c>
    </row>
    <row r="41" spans="3:6" ht="12.75">
      <c r="C41" s="18">
        <f>IF(B41="","",IF(ISERROR(RANK(B41,B$9:B40,1)),VLOOKUP(B41,Dossard,2),"Dossard déjà classé"))</f>
      </c>
      <c r="D41" s="18">
        <f t="shared" si="6"/>
      </c>
      <c r="E41" s="18">
        <f t="shared" si="1"/>
      </c>
      <c r="F41" s="16">
        <f t="shared" si="2"/>
      </c>
    </row>
    <row r="42" spans="3:6" ht="12.75">
      <c r="C42" s="18">
        <f>IF(B42="","",IF(ISERROR(RANK(B42,B$9:B41,1)),VLOOKUP(B42,Dossard,2),"Dossard déjà classé"))</f>
      </c>
      <c r="D42" s="18">
        <f t="shared" si="6"/>
      </c>
      <c r="E42" s="18">
        <f t="shared" si="1"/>
      </c>
      <c r="F42" s="16">
        <f t="shared" si="2"/>
      </c>
    </row>
    <row r="43" spans="3:6" ht="12.75">
      <c r="C43" s="18">
        <f>IF(B43="","",IF(ISERROR(RANK(B43,B$9:B42,1)),VLOOKUP(B43,Dossard,2),"Dossard déjà classé"))</f>
      </c>
      <c r="D43" s="18">
        <f t="shared" si="6"/>
      </c>
      <c r="E43" s="18">
        <f t="shared" si="1"/>
      </c>
      <c r="F43" s="16">
        <f t="shared" si="2"/>
      </c>
    </row>
    <row r="44" spans="3:6" ht="12.75">
      <c r="C44" s="18">
        <f>IF(B44="","",IF(ISERROR(RANK(B44,B$9:B43,1)),VLOOKUP(B44,Dossard,2),"Dossard déjà classé"))</f>
      </c>
      <c r="D44" s="18">
        <f t="shared" si="6"/>
      </c>
      <c r="E44" s="18">
        <f t="shared" si="1"/>
      </c>
      <c r="F44" s="16">
        <f t="shared" si="2"/>
      </c>
    </row>
  </sheetData>
  <sheetProtection/>
  <mergeCells count="4">
    <mergeCell ref="A1:G1"/>
    <mergeCell ref="A2:G2"/>
    <mergeCell ref="A3:G3"/>
    <mergeCell ref="A5:G5"/>
  </mergeCells>
  <conditionalFormatting sqref="C36:C65536 C4 E6:E7 C6:C33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6">
    <tabColor rgb="FFFFFF00"/>
  </sheetPr>
  <dimension ref="A1:G44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117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CHÂTEAU LANDON - dimanche 8 avril 2018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VC SULPICIEN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27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Partants!F5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0" ref="D11:D39">IF(B11="","",VLOOKUP($B11,Dossard,3))</f>
      </c>
      <c r="E11" s="18">
        <f aca="true" t="shared" si="1" ref="E11:E39">IF(B11="","",VLOOKUP($B11,Dossard,4))</f>
      </c>
      <c r="F11" s="16">
        <f aca="true" t="shared" si="2" ref="F11:F3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t="shared" si="1"/>
      </c>
      <c r="F12" s="16">
        <f t="shared" si="2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MAILLET</dc:creator>
  <cp:keywords/>
  <dc:description/>
  <cp:lastModifiedBy>BACHEROT Gérard UI EF</cp:lastModifiedBy>
  <cp:lastPrinted>2018-04-06T03:41:09Z</cp:lastPrinted>
  <dcterms:created xsi:type="dcterms:W3CDTF">2001-04-14T09:25:38Z</dcterms:created>
  <dcterms:modified xsi:type="dcterms:W3CDTF">2018-04-10T07:47:58Z</dcterms:modified>
  <cp:category/>
  <cp:version/>
  <cp:contentType/>
  <cp:contentStatus/>
</cp:coreProperties>
</file>